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76" activeTab="0"/>
  </bookViews>
  <sheets>
    <sheet name="Introduction" sheetId="1" r:id="rId1"/>
    <sheet name="Example of Sensitivity Tests" sheetId="2" r:id="rId2"/>
    <sheet name="Example of Margin Impacts" sheetId="3" r:id="rId3"/>
  </sheets>
  <definedNames>
    <definedName name="_xlnm.Print_Area" localSheetId="1">#N/A</definedName>
  </definedNames>
  <calcPr fullCalcOnLoad="1"/>
</workbook>
</file>

<file path=xl/sharedStrings.xml><?xml version="1.0" encoding="utf-8"?>
<sst xmlns="http://schemas.openxmlformats.org/spreadsheetml/2006/main" count="156" uniqueCount="106">
  <si>
    <t>Policy Year</t>
  </si>
  <si>
    <t>Deterministic Reserve</t>
  </si>
  <si>
    <t>No Lapse Margin</t>
  </si>
  <si>
    <t>No Expense or Inflation Margin</t>
  </si>
  <si>
    <t>Current Year End</t>
  </si>
  <si>
    <t>Reported (w/ All Margin)</t>
  </si>
  <si>
    <t>Exclude Mortality Margin</t>
  </si>
  <si>
    <t>Exclude Lapse Margin</t>
  </si>
  <si>
    <t>Exclude Expense Margin</t>
  </si>
  <si>
    <t>Exclude All Margin</t>
  </si>
  <si>
    <t>Sum of Individual Margins</t>
  </si>
  <si>
    <t>Lapse Sensitivity Testing</t>
  </si>
  <si>
    <t>Delta from Baseline</t>
  </si>
  <si>
    <t>Lapse Margin Scenario</t>
  </si>
  <si>
    <t>Reserve Peak</t>
  </si>
  <si>
    <t>Baseline - No Margin</t>
  </si>
  <si>
    <r>
      <t>Mortality Sensitivity Testing</t>
    </r>
  </si>
  <si>
    <t>Mortality Margin Scenario</t>
  </si>
  <si>
    <t>+0.1% Increase</t>
  </si>
  <si>
    <t>+0.5% Increase</t>
  </si>
  <si>
    <t>+1% Increase</t>
  </si>
  <si>
    <t>+2% Increase</t>
  </si>
  <si>
    <t>+5% Increase</t>
  </si>
  <si>
    <t>Renewal Expense Sensitivity Testing</t>
  </si>
  <si>
    <t>Renewal Expense Scenario</t>
  </si>
  <si>
    <t>Conversion Sensitivity Testing</t>
  </si>
  <si>
    <t>Conversion Rate Scenario</t>
  </si>
  <si>
    <t>10% Decrease</t>
  </si>
  <si>
    <t>5% Decrease</t>
  </si>
  <si>
    <t>No Increase/Decrease</t>
  </si>
  <si>
    <t>5% Increase</t>
  </si>
  <si>
    <t>10% Increase</t>
  </si>
  <si>
    <t>Expense Inflation Sensitivity Testing</t>
  </si>
  <si>
    <t>Expense Inflation Scenario</t>
  </si>
  <si>
    <t>Net Asset Earned Rate Sensitivity Testing</t>
  </si>
  <si>
    <t>Net Asset Earned Rate Scenario</t>
  </si>
  <si>
    <t>-0.1% Spread</t>
  </si>
  <si>
    <t>-0.2% Spread</t>
  </si>
  <si>
    <t>-0.5% Spread</t>
  </si>
  <si>
    <t>-1% Spread</t>
  </si>
  <si>
    <t>-2% Spread</t>
  </si>
  <si>
    <t>X% Cred Buhl Margin</t>
  </si>
  <si>
    <t>No Mortality Margin</t>
  </si>
  <si>
    <t>Val Year</t>
  </si>
  <si>
    <t>Level Premium Term</t>
  </si>
  <si>
    <t>+10% Only for Given Year</t>
  </si>
  <si>
    <t>All Years</t>
  </si>
  <si>
    <t>Impact on Val Year Reserve</t>
  </si>
  <si>
    <t>Premium Persistency</t>
  </si>
  <si>
    <t>Premium Funding</t>
  </si>
  <si>
    <t>Baseline</t>
  </si>
  <si>
    <t>Minimum Premium</t>
  </si>
  <si>
    <t>No Further Premium</t>
  </si>
  <si>
    <t>Pre-payment - single</t>
  </si>
  <si>
    <t>Pre-payment - level</t>
  </si>
  <si>
    <t>No Dynamic Inflation Component</t>
  </si>
  <si>
    <t>No Dynamic Lapse Component</t>
  </si>
  <si>
    <t>No Mortality Grading</t>
  </si>
  <si>
    <t>Explicit Margins</t>
  </si>
  <si>
    <t>Implicit Margins</t>
  </si>
  <si>
    <t>All Margins</t>
  </si>
  <si>
    <t>No Margins</t>
  </si>
  <si>
    <t>Exclude Premium Margin</t>
  </si>
  <si>
    <t>No Mort Grading</t>
  </si>
  <si>
    <t>Company Scenarios</t>
  </si>
  <si>
    <t>Company-Specific Scenarios</t>
  </si>
  <si>
    <t>Company-Specific Spreads &amp; Defaults</t>
  </si>
  <si>
    <t>Include Post-Level Profits</t>
  </si>
  <si>
    <t>No Grading To CIA Lapses</t>
  </si>
  <si>
    <t>No Reinvest Guardrail</t>
  </si>
  <si>
    <t>Company Defaults &amp; Spreads</t>
  </si>
  <si>
    <t>Mort Expl. Margin</t>
  </si>
  <si>
    <t>Lapse Expl. Margin</t>
  </si>
  <si>
    <t>Expense Expl. Margin</t>
  </si>
  <si>
    <t>Prem Expl. Margin</t>
  </si>
  <si>
    <t>Mort Grad Impl. Margin</t>
  </si>
  <si>
    <t>Scenario Impl. Margin</t>
  </si>
  <si>
    <t>Reinvest Impl. Margin</t>
  </si>
  <si>
    <t>Net Spread Impl. Marg</t>
  </si>
  <si>
    <t>Post-Level Profit Impl. Margin</t>
  </si>
  <si>
    <t>CIA Lapses Impl. Margin</t>
  </si>
  <si>
    <t>Include Mort Improv</t>
  </si>
  <si>
    <t>Mort Improv Impl. Marg</t>
  </si>
  <si>
    <t>Improve Future Mortality</t>
  </si>
  <si>
    <r>
      <t xml:space="preserve">No Prem Funding Margin
</t>
    </r>
    <r>
      <rPr>
        <sz val="10"/>
        <color indexed="9"/>
        <rFont val="Calibri"/>
        <family val="2"/>
      </rPr>
      <t>(UL only)</t>
    </r>
  </si>
  <si>
    <r>
      <t xml:space="preserve">Post-Level Term Profits 
</t>
    </r>
    <r>
      <rPr>
        <sz val="10"/>
        <color indexed="9"/>
        <rFont val="Calibri"/>
        <family val="2"/>
      </rPr>
      <t>(Term only)</t>
    </r>
  </si>
  <si>
    <t>Total Margin (w/covar)</t>
  </si>
  <si>
    <t>Total Margin (%)</t>
  </si>
  <si>
    <t>Margin %</t>
  </si>
  <si>
    <r>
      <t xml:space="preserve">No Lapse Grading
</t>
    </r>
    <r>
      <rPr>
        <sz val="10"/>
        <color indexed="9"/>
        <rFont val="Calibri"/>
        <family val="2"/>
      </rPr>
      <t>(ULSG Only)</t>
    </r>
  </si>
  <si>
    <r>
      <t xml:space="preserve">Gross Prem Reserve
</t>
    </r>
    <r>
      <rPr>
        <sz val="10"/>
        <color indexed="9"/>
        <rFont val="Calibri"/>
        <family val="2"/>
      </rPr>
      <t>(no margin)</t>
    </r>
  </si>
  <si>
    <r>
      <rPr>
        <b/>
        <i/>
        <u val="single"/>
        <sz val="16"/>
        <color indexed="8"/>
        <rFont val="Calibri"/>
        <family val="2"/>
      </rPr>
      <t>Projected Deterministic Reserve</t>
    </r>
    <r>
      <rPr>
        <b/>
        <i/>
        <sz val="16"/>
        <color indexed="8"/>
        <rFont val="Calibri"/>
        <family val="2"/>
      </rPr>
      <t>:</t>
    </r>
    <r>
      <rPr>
        <b/>
        <sz val="16"/>
        <color indexed="8"/>
        <rFont val="Calibri"/>
        <family val="2"/>
      </rPr>
      <t xml:space="preserve"> Sensitivity Tests</t>
    </r>
  </si>
  <si>
    <t>Exhibit Summary</t>
  </si>
  <si>
    <t>Impact of Increasing Lapses at each Duration</t>
  </si>
  <si>
    <t>Universal Life - Flexible Premium</t>
  </si>
  <si>
    <t>15 and Later</t>
  </si>
  <si>
    <t>No Post-Level Term Profits</t>
  </si>
  <si>
    <t>Y% Cred LFCT Margin</t>
  </si>
  <si>
    <t>The following exhibit shows the impact of modifying each assumption across a range of plausible outcomes, and the accompanying percentage impact of the deterministic reserve at both a given valuation date and the projected peak of reserves. The reason why the projected peak of reserves is included is because the percentage impact of changing an assumption may be inflated for various assumptions in early durations when the reserve is low (and in some cases, negative). Therefore, the reserve peak column may serve as a more stable percentage estimate in these situations. Similarly, other projected future valuation dates can be added as additional columns in the table. Note the list of shocks and sensitivities are not exhaustive and only serve as an example of company analysis to understand the risk factors and dependencies within the PBR reserve calculation.</t>
  </si>
  <si>
    <r>
      <rPr>
        <b/>
        <i/>
        <u val="single"/>
        <sz val="16"/>
        <color indexed="8"/>
        <rFont val="Calibri"/>
        <family val="2"/>
      </rPr>
      <t>Projected Deterministic Reserve</t>
    </r>
    <r>
      <rPr>
        <b/>
        <i/>
        <sz val="16"/>
        <color indexed="8"/>
        <rFont val="Calibri"/>
        <family val="2"/>
      </rPr>
      <t>:</t>
    </r>
    <r>
      <rPr>
        <b/>
        <sz val="16"/>
        <color indexed="8"/>
        <rFont val="Calibri"/>
        <family val="2"/>
      </rPr>
      <t xml:space="preserve"> Impact of Explicit &amp; Implicit Margins</t>
    </r>
  </si>
  <si>
    <t>-5% Multiplicative Margin in Level Period</t>
  </si>
  <si>
    <t>-10% Multiplicative Margin in Level Period</t>
  </si>
  <si>
    <t>-20% Multiplicative Margin in Level Period</t>
  </si>
  <si>
    <t>-0.5% Additive Spread in Level Period</t>
  </si>
  <si>
    <t>+10% Multiplicative Margin Yrs 1-10; -10% Yrs 11-20</t>
  </si>
  <si>
    <t>The following exhibit shows the impact of explicit and implicit margins on projected deterministic reserves at future valuations throughout the life of a single issue year of policies. The leftmost column contains the total deterministic reserve at each future valuation year, with all margins included. The columns to the right list out each explicit margin, followed by implicit margins. Each row shows the impact of removing the margin listed in the column and keeping all others unchanged at the given valuation year. The two rightmost columns show the gross premium reserve without any margins (explicit or implicit) and the associated percentage impact. In addition, graphs are included to visually depict the relative size of each margin, trend of margins over time, and a visual depiction of future deterministic reserves. Projected reserves are required to fill out this exhibit, which can be used to understand the margin impact at each future valuation point.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</si>
</sst>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0.0_);\(#,##0.0\)"/>
  </numFmts>
  <fonts count="60">
    <font>
      <sz val="11"/>
      <color theme="1"/>
      <name val="Calibri"/>
      <family val="2"/>
    </font>
    <font>
      <sz val="11"/>
      <color indexed="8"/>
      <name val="Calibri"/>
      <family val="2"/>
    </font>
    <font>
      <b/>
      <i/>
      <sz val="12"/>
      <color indexed="8"/>
      <name val="Calibri"/>
      <family val="2"/>
    </font>
    <font>
      <sz val="10"/>
      <color indexed="9"/>
      <name val="Calibri"/>
      <family val="2"/>
    </font>
    <font>
      <b/>
      <sz val="16"/>
      <color indexed="8"/>
      <name val="Calibri"/>
      <family val="2"/>
    </font>
    <font>
      <b/>
      <i/>
      <sz val="16"/>
      <color indexed="8"/>
      <name val="Calibri"/>
      <family val="2"/>
    </font>
    <font>
      <b/>
      <i/>
      <u val="single"/>
      <sz val="16"/>
      <color indexed="8"/>
      <name val="Calibri"/>
      <family val="2"/>
    </font>
    <font>
      <b/>
      <u val="single"/>
      <sz val="12"/>
      <name val="Calibri"/>
      <family val="2"/>
    </font>
    <font>
      <sz val="11"/>
      <name val="Calibri"/>
      <family val="2"/>
    </font>
    <font>
      <sz val="10"/>
      <color indexed="8"/>
      <name val="Calibri"/>
      <family val="0"/>
    </font>
    <font>
      <sz val="9"/>
      <color indexed="63"/>
      <name val="Calibri"/>
      <family val="0"/>
    </font>
    <font>
      <sz val="8.25"/>
      <color indexed="63"/>
      <name val="Calibri"/>
      <family val="0"/>
    </font>
    <font>
      <sz val="7.55"/>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56"/>
      <name val="Calibri"/>
      <family val="2"/>
    </font>
    <font>
      <b/>
      <u val="single"/>
      <sz val="12"/>
      <color indexed="8"/>
      <name val="Calibri"/>
      <family val="2"/>
    </font>
    <font>
      <sz val="11"/>
      <color indexed="56"/>
      <name val="Calibri"/>
      <family val="2"/>
    </font>
    <font>
      <b/>
      <sz val="11"/>
      <color indexed="57"/>
      <name val="Calibri"/>
      <family val="2"/>
    </font>
    <font>
      <b/>
      <i/>
      <sz val="11"/>
      <color indexed="54"/>
      <name val="Calibri"/>
      <family val="2"/>
    </font>
    <font>
      <sz val="12"/>
      <color indexed="8"/>
      <name val="Calibri"/>
      <family val="0"/>
    </font>
    <font>
      <sz val="10"/>
      <color indexed="63"/>
      <name val="Calibri"/>
      <family val="0"/>
    </font>
    <font>
      <sz val="14"/>
      <color indexed="63"/>
      <name val="Calibri"/>
      <family val="0"/>
    </font>
    <font>
      <u val="single"/>
      <sz val="14"/>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2060"/>
      <name val="Calibri"/>
      <family val="2"/>
    </font>
    <font>
      <b/>
      <u val="single"/>
      <sz val="12"/>
      <color theme="1"/>
      <name val="Calibri"/>
      <family val="2"/>
    </font>
    <font>
      <sz val="11"/>
      <color rgb="FF002060"/>
      <name val="Calibri"/>
      <family val="2"/>
    </font>
    <font>
      <b/>
      <sz val="11"/>
      <color theme="9"/>
      <name val="Calibri"/>
      <family val="2"/>
    </font>
    <font>
      <b/>
      <i/>
      <sz val="11"/>
      <color theme="3"/>
      <name val="Calibri"/>
      <family val="2"/>
    </font>
    <font>
      <sz val="11"/>
      <color rgb="FFC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2"/>
        <bgColor indexed="64"/>
      </patternFill>
    </fill>
    <fill>
      <patternFill patternType="solid">
        <fgColor rgb="FF7F8EA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0">
    <xf numFmtId="0" fontId="0" fillId="0" borderId="0" xfId="0" applyFont="1" applyAlignment="1">
      <alignment/>
    </xf>
    <xf numFmtId="0" fontId="41" fillId="33" borderId="0" xfId="0" applyFont="1" applyFill="1" applyAlignment="1">
      <alignment horizontal="left" vertical="center" wrapText="1" indent="1"/>
    </xf>
    <xf numFmtId="0" fontId="52" fillId="0" borderId="0" xfId="0" applyFont="1" applyAlignment="1">
      <alignment horizontal="center"/>
    </xf>
    <xf numFmtId="2" fontId="54" fillId="34" borderId="0" xfId="0" applyNumberFormat="1" applyFont="1" applyFill="1" applyAlignment="1">
      <alignment horizontal="center"/>
    </xf>
    <xf numFmtId="0" fontId="52" fillId="0" borderId="10" xfId="0" applyFont="1" applyBorder="1" applyAlignment="1">
      <alignment/>
    </xf>
    <xf numFmtId="3" fontId="0" fillId="0" borderId="11" xfId="0" applyNumberFormat="1" applyBorder="1" applyAlignment="1">
      <alignment/>
    </xf>
    <xf numFmtId="3" fontId="0" fillId="0" borderId="10" xfId="0" applyNumberFormat="1" applyBorder="1" applyAlignment="1">
      <alignment/>
    </xf>
    <xf numFmtId="3" fontId="52" fillId="0" borderId="10" xfId="0" applyNumberFormat="1" applyFont="1" applyBorder="1" applyAlignment="1">
      <alignment/>
    </xf>
    <xf numFmtId="10" fontId="0" fillId="0" borderId="10" xfId="0" applyNumberFormat="1" applyBorder="1" applyAlignment="1">
      <alignment/>
    </xf>
    <xf numFmtId="0" fontId="55" fillId="0" borderId="0" xfId="0" applyFont="1" applyAlignment="1">
      <alignment/>
    </xf>
    <xf numFmtId="0" fontId="56" fillId="0" borderId="12" xfId="0" applyFont="1" applyFill="1" applyBorder="1" applyAlignment="1">
      <alignment/>
    </xf>
    <xf numFmtId="164" fontId="56" fillId="0" borderId="0" xfId="57" applyNumberFormat="1" applyFont="1" applyFill="1" applyBorder="1" applyAlignment="1">
      <alignment horizontal="center"/>
    </xf>
    <xf numFmtId="164" fontId="56" fillId="0" borderId="13" xfId="57" applyNumberFormat="1" applyFont="1" applyFill="1" applyBorder="1" applyAlignment="1">
      <alignment horizontal="center"/>
    </xf>
    <xf numFmtId="0" fontId="56" fillId="0" borderId="12" xfId="0" applyFont="1" applyFill="1" applyBorder="1" applyAlignment="1" quotePrefix="1">
      <alignment/>
    </xf>
    <xf numFmtId="0" fontId="56" fillId="0" borderId="14" xfId="0" applyFont="1" applyFill="1" applyBorder="1" applyAlignment="1" quotePrefix="1">
      <alignment/>
    </xf>
    <xf numFmtId="164" fontId="56" fillId="0" borderId="15" xfId="57" applyNumberFormat="1" applyFont="1" applyFill="1" applyBorder="1" applyAlignment="1">
      <alignment horizontal="center"/>
    </xf>
    <xf numFmtId="164" fontId="56" fillId="0" borderId="16" xfId="57" applyNumberFormat="1" applyFont="1" applyFill="1" applyBorder="1" applyAlignment="1">
      <alignment horizontal="center"/>
    </xf>
    <xf numFmtId="0" fontId="56" fillId="0" borderId="0" xfId="0" applyFont="1" applyFill="1" applyBorder="1" applyAlignment="1" quotePrefix="1">
      <alignment/>
    </xf>
    <xf numFmtId="0" fontId="56" fillId="0" borderId="17" xfId="0" applyFont="1" applyFill="1" applyBorder="1" applyAlignment="1" quotePrefix="1">
      <alignment/>
    </xf>
    <xf numFmtId="164" fontId="56" fillId="0" borderId="17" xfId="57" applyNumberFormat="1" applyFont="1" applyFill="1" applyBorder="1" applyAlignment="1">
      <alignment horizontal="center"/>
    </xf>
    <xf numFmtId="0" fontId="56" fillId="0" borderId="14" xfId="0" applyFont="1" applyFill="1" applyBorder="1" applyAlignment="1">
      <alignment/>
    </xf>
    <xf numFmtId="0" fontId="41" fillId="35" borderId="18" xfId="0" applyFont="1" applyFill="1" applyBorder="1" applyAlignment="1">
      <alignment horizontal="left"/>
    </xf>
    <xf numFmtId="0" fontId="41" fillId="35" borderId="14" xfId="0" applyFont="1" applyFill="1" applyBorder="1" applyAlignment="1">
      <alignment/>
    </xf>
    <xf numFmtId="0" fontId="41" fillId="35" borderId="15" xfId="0" applyFont="1" applyFill="1" applyBorder="1" applyAlignment="1">
      <alignment horizontal="center"/>
    </xf>
    <xf numFmtId="0" fontId="41" fillId="35" borderId="16" xfId="0" applyFont="1" applyFill="1" applyBorder="1" applyAlignment="1">
      <alignment horizontal="center"/>
    </xf>
    <xf numFmtId="0" fontId="41" fillId="35" borderId="19" xfId="0" applyFont="1" applyFill="1" applyBorder="1" applyAlignment="1">
      <alignment horizontal="center"/>
    </xf>
    <xf numFmtId="0" fontId="0" fillId="0" borderId="0" xfId="0" applyAlignment="1">
      <alignment vertical="center"/>
    </xf>
    <xf numFmtId="9" fontId="41" fillId="35" borderId="15" xfId="0" applyNumberFormat="1" applyFont="1" applyFill="1" applyBorder="1" applyAlignment="1" quotePrefix="1">
      <alignment horizontal="center"/>
    </xf>
    <xf numFmtId="0" fontId="56" fillId="0" borderId="12" xfId="0" applyFont="1" applyFill="1" applyBorder="1" applyAlignment="1" quotePrefix="1">
      <alignment horizontal="center"/>
    </xf>
    <xf numFmtId="0" fontId="56" fillId="0" borderId="18" xfId="0" applyFont="1" applyFill="1" applyBorder="1" applyAlignment="1">
      <alignment horizontal="center"/>
    </xf>
    <xf numFmtId="0" fontId="46" fillId="32" borderId="14" xfId="0" applyFont="1" applyFill="1" applyBorder="1" applyAlignment="1" quotePrefix="1">
      <alignment horizontal="center"/>
    </xf>
    <xf numFmtId="164" fontId="56" fillId="0" borderId="20" xfId="57" applyNumberFormat="1" applyFont="1" applyFill="1" applyBorder="1" applyAlignment="1">
      <alignment horizontal="center"/>
    </xf>
    <xf numFmtId="164" fontId="57" fillId="32" borderId="16" xfId="57" applyNumberFormat="1" applyFont="1" applyFill="1" applyBorder="1" applyAlignment="1">
      <alignment horizontal="center"/>
    </xf>
    <xf numFmtId="0" fontId="0" fillId="0" borderId="0" xfId="0" applyFont="1" applyAlignment="1">
      <alignment/>
    </xf>
    <xf numFmtId="0" fontId="0" fillId="0" borderId="0" xfId="0" applyFont="1" applyAlignment="1">
      <alignment vertical="center"/>
    </xf>
    <xf numFmtId="0" fontId="58" fillId="0" borderId="10" xfId="0" applyFont="1" applyBorder="1" applyAlignment="1">
      <alignment horizontal="center"/>
    </xf>
    <xf numFmtId="9" fontId="0" fillId="0" borderId="0" xfId="0" applyNumberFormat="1" applyAlignment="1">
      <alignment/>
    </xf>
    <xf numFmtId="9" fontId="0" fillId="0" borderId="0" xfId="57" applyFont="1" applyAlignment="1">
      <alignment/>
    </xf>
    <xf numFmtId="0" fontId="41" fillId="33" borderId="0" xfId="0" applyFont="1" applyFill="1" applyAlignment="1">
      <alignment horizontal="center" vertical="center" wrapText="1"/>
    </xf>
    <xf numFmtId="0" fontId="0" fillId="0" borderId="0" xfId="0" applyAlignment="1">
      <alignment wrapText="1"/>
    </xf>
    <xf numFmtId="0" fontId="4" fillId="0" borderId="0" xfId="0" applyFont="1" applyAlignment="1">
      <alignment vertical="top"/>
    </xf>
    <xf numFmtId="0" fontId="59" fillId="0" borderId="0" xfId="0" applyFont="1" applyAlignment="1">
      <alignment vertical="top" wrapText="1"/>
    </xf>
    <xf numFmtId="0" fontId="7" fillId="0" borderId="0" xfId="0" applyFont="1" applyAlignment="1">
      <alignment vertical="top"/>
    </xf>
    <xf numFmtId="0" fontId="8" fillId="0" borderId="0" xfId="0" applyFont="1" applyAlignment="1">
      <alignment/>
    </xf>
    <xf numFmtId="9" fontId="54" fillId="0" borderId="21" xfId="57" applyFont="1" applyFill="1" applyBorder="1" applyAlignment="1">
      <alignment horizontal="center"/>
    </xf>
    <xf numFmtId="9" fontId="54" fillId="0" borderId="22" xfId="57" applyFont="1" applyFill="1" applyBorder="1" applyAlignment="1">
      <alignment horizontal="center"/>
    </xf>
    <xf numFmtId="9" fontId="54" fillId="0" borderId="23" xfId="57" applyFont="1" applyFill="1" applyBorder="1" applyAlignment="1">
      <alignment horizontal="center"/>
    </xf>
    <xf numFmtId="0" fontId="41" fillId="35" borderId="19" xfId="0" applyFont="1" applyFill="1" applyBorder="1" applyAlignment="1">
      <alignment horizontal="center"/>
    </xf>
    <xf numFmtId="0" fontId="0" fillId="0" borderId="20" xfId="0" applyBorder="1" applyAlignment="1">
      <alignment horizontal="center"/>
    </xf>
    <xf numFmtId="0" fontId="8" fillId="0" borderId="0" xfId="0" applyFont="1" applyAlignment="1">
      <alignment vertical="top" wrapText="1"/>
    </xf>
    <xf numFmtId="0" fontId="8" fillId="0" borderId="0" xfId="0" applyFont="1" applyAlignment="1">
      <alignment wrapText="1"/>
    </xf>
    <xf numFmtId="0" fontId="0" fillId="35" borderId="20" xfId="0" applyFill="1" applyBorder="1" applyAlignment="1">
      <alignment horizontal="center"/>
    </xf>
    <xf numFmtId="0" fontId="41" fillId="35" borderId="20" xfId="0" applyFont="1" applyFill="1" applyBorder="1" applyAlignment="1">
      <alignment horizontal="center"/>
    </xf>
    <xf numFmtId="0" fontId="0" fillId="0" borderId="0" xfId="0" applyAlignment="1">
      <alignment wrapText="1"/>
    </xf>
    <xf numFmtId="0" fontId="0" fillId="0" borderId="0" xfId="0" applyAlignment="1">
      <alignment/>
    </xf>
    <xf numFmtId="0" fontId="41" fillId="33" borderId="19" xfId="0" applyFont="1" applyFill="1" applyBorder="1" applyAlignment="1">
      <alignment wrapText="1"/>
    </xf>
    <xf numFmtId="0" fontId="41" fillId="33" borderId="0" xfId="0" applyFont="1" applyFill="1" applyBorder="1" applyAlignment="1">
      <alignment wrapText="1"/>
    </xf>
    <xf numFmtId="0" fontId="41" fillId="33" borderId="15" xfId="0" applyFont="1" applyFill="1" applyBorder="1" applyAlignment="1">
      <alignment wrapText="1"/>
    </xf>
    <xf numFmtId="0" fontId="58" fillId="0" borderId="24" xfId="0" applyFont="1" applyBorder="1" applyAlignment="1">
      <alignment horizontal="center"/>
    </xf>
    <xf numFmtId="0" fontId="58" fillId="0" borderId="17" xfId="0" applyFont="1" applyBorder="1" applyAlignment="1">
      <alignment horizontal="center"/>
    </xf>
    <xf numFmtId="0" fontId="58" fillId="0" borderId="11" xfId="0" applyFont="1" applyBorder="1" applyAlignment="1">
      <alignment horizontal="center"/>
    </xf>
    <xf numFmtId="0" fontId="41" fillId="33" borderId="18" xfId="0" applyFont="1" applyFill="1" applyBorder="1" applyAlignment="1">
      <alignment wrapText="1"/>
    </xf>
    <xf numFmtId="0" fontId="41" fillId="33" borderId="12" xfId="0" applyFont="1" applyFill="1" applyBorder="1" applyAlignment="1">
      <alignment wrapText="1"/>
    </xf>
    <xf numFmtId="0" fontId="41" fillId="33" borderId="14" xfId="0" applyFont="1" applyFill="1" applyBorder="1" applyAlignment="1">
      <alignment wrapText="1"/>
    </xf>
    <xf numFmtId="0" fontId="41" fillId="33" borderId="20" xfId="0" applyFont="1" applyFill="1" applyBorder="1" applyAlignment="1">
      <alignment wrapText="1"/>
    </xf>
    <xf numFmtId="0" fontId="41" fillId="33" borderId="13" xfId="0" applyFont="1" applyFill="1" applyBorder="1" applyAlignment="1">
      <alignment wrapText="1"/>
    </xf>
    <xf numFmtId="0" fontId="41" fillId="33" borderId="16" xfId="0" applyFont="1" applyFill="1" applyBorder="1" applyAlignment="1">
      <alignment wrapText="1"/>
    </xf>
    <xf numFmtId="0" fontId="41" fillId="33" borderId="21" xfId="0" applyFont="1" applyFill="1" applyBorder="1" applyAlignment="1">
      <alignment wrapText="1"/>
    </xf>
    <xf numFmtId="0" fontId="41" fillId="33" borderId="22" xfId="0" applyFont="1" applyFill="1" applyBorder="1" applyAlignment="1">
      <alignment wrapText="1"/>
    </xf>
    <xf numFmtId="0" fontId="41" fillId="33" borderId="23"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theme="9" tint="-0.24993999302387238"/>
      </font>
      <fill>
        <patternFill patternType="none">
          <bgColor indexed="65"/>
        </patternFill>
      </fill>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Deterministic Reserve
</a:t>
            </a:r>
            <a:r>
              <a:rPr lang="en-US" cap="none" sz="1400" b="0" i="0" u="none" baseline="0">
                <a:solidFill>
                  <a:srgbClr val="333333"/>
                </a:solidFill>
                <a:latin typeface="Calibri"/>
                <a:ea typeface="Calibri"/>
                <a:cs typeface="Calibri"/>
              </a:rPr>
              <a:t>Individual Margin</a:t>
            </a:r>
          </a:p>
        </c:rich>
      </c:tx>
      <c:layout>
        <c:manualLayout>
          <c:xMode val="factor"/>
          <c:yMode val="factor"/>
          <c:x val="-0.00125"/>
          <c:y val="-0.01375"/>
        </c:manualLayout>
      </c:layout>
      <c:spPr>
        <a:noFill/>
        <a:ln w="3175">
          <a:noFill/>
        </a:ln>
      </c:spPr>
    </c:title>
    <c:plotArea>
      <c:layout>
        <c:manualLayout>
          <c:xMode val="edge"/>
          <c:yMode val="edge"/>
          <c:x val="0.0455"/>
          <c:y val="0.15725"/>
          <c:w val="0.937"/>
          <c:h val="0.62925"/>
        </c:manualLayout>
      </c:layout>
      <c:lineChart>
        <c:grouping val="standard"/>
        <c:varyColors val="0"/>
        <c:ser>
          <c:idx val="0"/>
          <c:order val="0"/>
          <c:tx>
            <c:v>Mortality Margin</c:v>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99FF"/>
              </a:solidFill>
              <a:ln>
                <a:solidFill>
                  <a:srgbClr val="9999FF"/>
                </a:solidFill>
              </a:ln>
            </c:spPr>
          </c:marker>
          <c:cat>
            <c:numLit>
              <c:ptCount val="4"/>
              <c:pt idx="0">
                <c:v>1</c:v>
              </c:pt>
              <c:pt idx="1">
                <c:v>5</c:v>
              </c:pt>
              <c:pt idx="2">
                <c:v>10</c:v>
              </c:pt>
              <c:pt idx="3">
                <c:v>15</c:v>
              </c:pt>
            </c:numLit>
          </c:cat>
          <c:val>
            <c:numLit>
              <c:ptCount val="4"/>
              <c:pt idx="0">
                <c:v>28.0451754890943</c:v>
              </c:pt>
              <c:pt idx="1">
                <c:v>27.3162975956242</c:v>
              </c:pt>
              <c:pt idx="2">
                <c:v>24.5751675336844</c:v>
              </c:pt>
              <c:pt idx="3">
                <c:v>16.0908926960867</c:v>
              </c:pt>
            </c:numLit>
          </c:val>
          <c:smooth val="0"/>
        </c:ser>
        <c:ser>
          <c:idx val="1"/>
          <c:order val="1"/>
          <c:tx>
            <c:v>Lapse Margin</c:v>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cat>
            <c:numLit>
              <c:ptCount val="4"/>
              <c:pt idx="0">
                <c:v>1</c:v>
              </c:pt>
              <c:pt idx="1">
                <c:v>5</c:v>
              </c:pt>
              <c:pt idx="2">
                <c:v>10</c:v>
              </c:pt>
              <c:pt idx="3">
                <c:v>15</c:v>
              </c:pt>
            </c:numLit>
          </c:cat>
          <c:val>
            <c:numLit>
              <c:ptCount val="4"/>
              <c:pt idx="0">
                <c:v>35.463641504916</c:v>
              </c:pt>
              <c:pt idx="1">
                <c:v>25.5825574204462</c:v>
              </c:pt>
              <c:pt idx="2">
                <c:v>9.34465200297768</c:v>
              </c:pt>
              <c:pt idx="3">
                <c:v>2.68690953743373</c:v>
              </c:pt>
            </c:numLit>
          </c:val>
          <c:smooth val="0"/>
        </c:ser>
        <c:ser>
          <c:idx val="2"/>
          <c:order val="2"/>
          <c:tx>
            <c:v>Expense Margin</c:v>
          </c:tx>
          <c:spPr>
            <a:ln w="254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CCFFCC"/>
                </a:solidFill>
              </a:ln>
            </c:spPr>
          </c:marker>
          <c:cat>
            <c:numLit>
              <c:ptCount val="4"/>
              <c:pt idx="0">
                <c:v>1</c:v>
              </c:pt>
              <c:pt idx="1">
                <c:v>5</c:v>
              </c:pt>
              <c:pt idx="2">
                <c:v>10</c:v>
              </c:pt>
              <c:pt idx="3">
                <c:v>15</c:v>
              </c:pt>
            </c:numLit>
          </c:cat>
          <c:val>
            <c:numLit>
              <c:ptCount val="4"/>
              <c:pt idx="0">
                <c:v>4.04972976933245</c:v>
              </c:pt>
              <c:pt idx="1">
                <c:v>3.05207491213013</c:v>
              </c:pt>
              <c:pt idx="2">
                <c:v>1.99296826358374</c:v>
              </c:pt>
              <c:pt idx="3">
                <c:v>0.973107001346647</c:v>
              </c:pt>
            </c:numLit>
          </c:val>
          <c:smooth val="0"/>
        </c:ser>
        <c:ser>
          <c:idx val="4"/>
          <c:order val="3"/>
          <c:tx>
            <c:v>Mortality Grading</c:v>
          </c:tx>
          <c:spPr>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969696"/>
              </a:solidFill>
              <a:ln>
                <a:solidFill>
                  <a:srgbClr val="9999FF"/>
                </a:solidFill>
              </a:ln>
            </c:spPr>
          </c:marker>
          <c:cat>
            <c:numLit>
              <c:ptCount val="4"/>
              <c:pt idx="0">
                <c:v>1</c:v>
              </c:pt>
              <c:pt idx="1">
                <c:v>5</c:v>
              </c:pt>
              <c:pt idx="2">
                <c:v>10</c:v>
              </c:pt>
              <c:pt idx="3">
                <c:v>15</c:v>
              </c:pt>
            </c:numLit>
          </c:cat>
          <c:val>
            <c:numLit>
              <c:ptCount val="4"/>
              <c:pt idx="0">
                <c:v>4.00645364129917</c:v>
              </c:pt>
              <c:pt idx="1">
                <c:v>3.90232822794632</c:v>
              </c:pt>
              <c:pt idx="2">
                <c:v>3.51073821909778</c:v>
              </c:pt>
              <c:pt idx="3">
                <c:v>2.29869895658384</c:v>
              </c:pt>
            </c:numLit>
          </c:val>
          <c:smooth val="0"/>
        </c:ser>
        <c:ser>
          <c:idx val="5"/>
          <c:order val="4"/>
          <c:tx>
            <c:v>Mortality Improvement</c:v>
          </c:tx>
          <c:spPr>
            <a:ln w="127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99"/>
              </a:solidFill>
              <a:ln>
                <a:solidFill>
                  <a:srgbClr val="333399"/>
                </a:solidFill>
              </a:ln>
            </c:spPr>
          </c:marker>
          <c:cat>
            <c:numLit>
              <c:ptCount val="4"/>
              <c:pt idx="0">
                <c:v>1</c:v>
              </c:pt>
              <c:pt idx="1">
                <c:v>5</c:v>
              </c:pt>
              <c:pt idx="2">
                <c:v>10</c:v>
              </c:pt>
              <c:pt idx="3">
                <c:v>15</c:v>
              </c:pt>
            </c:numLit>
          </c:cat>
          <c:val>
            <c:numLit>
              <c:ptCount val="4"/>
              <c:pt idx="0">
                <c:v>48.0774436955902</c:v>
              </c:pt>
              <c:pt idx="1">
                <c:v>46.8279387353559</c:v>
              </c:pt>
              <c:pt idx="2">
                <c:v>42.1288586291732</c:v>
              </c:pt>
              <c:pt idx="3">
                <c:v>27.5843874790057</c:v>
              </c:pt>
            </c:numLit>
          </c:val>
          <c:smooth val="0"/>
        </c:ser>
        <c:ser>
          <c:idx val="6"/>
          <c:order val="5"/>
          <c:tx>
            <c:v>Scenario</c:v>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plus"/>
            <c:size val="5"/>
            <c:spPr>
              <a:solidFill>
                <a:srgbClr val="993366"/>
              </a:solidFill>
              <a:ln>
                <a:solidFill>
                  <a:srgbClr val="993366"/>
                </a:solidFill>
              </a:ln>
            </c:spPr>
          </c:marker>
          <c:cat>
            <c:numLit>
              <c:ptCount val="4"/>
              <c:pt idx="0">
                <c:v>1</c:v>
              </c:pt>
              <c:pt idx="1">
                <c:v>5</c:v>
              </c:pt>
              <c:pt idx="2">
                <c:v>10</c:v>
              </c:pt>
              <c:pt idx="3">
                <c:v>15</c:v>
              </c:pt>
            </c:numLit>
          </c:cat>
          <c:val>
            <c:numLit>
              <c:ptCount val="4"/>
              <c:pt idx="0">
                <c:v>21.3622016632289</c:v>
              </c:pt>
              <c:pt idx="1">
                <c:v>19.2383924798404</c:v>
              </c:pt>
              <c:pt idx="2">
                <c:v>12.4487371596272</c:v>
              </c:pt>
              <c:pt idx="3">
                <c:v>4.16227078250074</c:v>
              </c:pt>
            </c:numLit>
          </c:val>
          <c:smooth val="0"/>
        </c:ser>
        <c:ser>
          <c:idx val="7"/>
          <c:order val="6"/>
          <c:tx>
            <c:v>Reinvest Guardrail</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5"/>
            <c:spPr>
              <a:solidFill>
                <a:srgbClr val="FF8080"/>
              </a:solidFill>
              <a:ln>
                <a:solidFill>
                  <a:srgbClr val="FF8080"/>
                </a:solidFill>
              </a:ln>
            </c:spPr>
          </c:marker>
          <c:cat>
            <c:numLit>
              <c:ptCount val="4"/>
              <c:pt idx="0">
                <c:v>1</c:v>
              </c:pt>
              <c:pt idx="1">
                <c:v>5</c:v>
              </c:pt>
              <c:pt idx="2">
                <c:v>10</c:v>
              </c:pt>
              <c:pt idx="3">
                <c:v>15</c:v>
              </c:pt>
            </c:numLit>
          </c:cat>
          <c:val>
            <c:numLit>
              <c:ptCount val="4"/>
              <c:pt idx="0">
                <c:v>17.0897613305831</c:v>
              </c:pt>
              <c:pt idx="1">
                <c:v>15.3907139838722</c:v>
              </c:pt>
              <c:pt idx="2">
                <c:v>9.9589897277018</c:v>
              </c:pt>
              <c:pt idx="3">
                <c:v>3.32981662600059</c:v>
              </c:pt>
            </c:numLit>
          </c:val>
          <c:smooth val="0"/>
        </c:ser>
        <c:ser>
          <c:idx val="8"/>
          <c:order val="7"/>
          <c:tx>
            <c:v>Net Spread</c:v>
          </c:tx>
          <c:spPr>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dash"/>
            <c:size val="5"/>
            <c:spPr>
              <a:solidFill>
                <a:srgbClr val="CCFFCC"/>
              </a:solidFill>
              <a:ln>
                <a:solidFill>
                  <a:srgbClr val="CCFFCC"/>
                </a:solidFill>
              </a:ln>
            </c:spPr>
          </c:marker>
          <c:cat>
            <c:numLit>
              <c:ptCount val="4"/>
              <c:pt idx="0">
                <c:v>1</c:v>
              </c:pt>
              <c:pt idx="1">
                <c:v>5</c:v>
              </c:pt>
              <c:pt idx="2">
                <c:v>10</c:v>
              </c:pt>
              <c:pt idx="3">
                <c:v>15</c:v>
              </c:pt>
            </c:numLit>
          </c:cat>
          <c:val>
            <c:numLit>
              <c:ptCount val="4"/>
              <c:pt idx="0">
                <c:v>4.27244033264577</c:v>
              </c:pt>
              <c:pt idx="1">
                <c:v>3.84767849596812</c:v>
              </c:pt>
              <c:pt idx="2">
                <c:v>2.48974743192547</c:v>
              </c:pt>
              <c:pt idx="3">
                <c:v>0.832454156500148</c:v>
              </c:pt>
            </c:numLit>
          </c:val>
          <c:smooth val="0"/>
        </c:ser>
        <c:ser>
          <c:idx val="9"/>
          <c:order val="8"/>
          <c:tx>
            <c:v>Post-Level Profits</c:v>
          </c:tx>
          <c:spPr>
            <a:ln w="127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9966"/>
              </a:solidFill>
              <a:ln>
                <a:solidFill>
                  <a:srgbClr val="339966"/>
                </a:solidFill>
              </a:ln>
            </c:spPr>
          </c:marker>
          <c:cat>
            <c:numLit>
              <c:ptCount val="4"/>
              <c:pt idx="0">
                <c:v>1</c:v>
              </c:pt>
              <c:pt idx="1">
                <c:v>5</c:v>
              </c:pt>
              <c:pt idx="2">
                <c:v>10</c:v>
              </c:pt>
              <c:pt idx="3">
                <c:v>15</c:v>
              </c:pt>
            </c:numLit>
          </c:cat>
          <c:val>
            <c:numLit>
              <c:ptCount val="4"/>
              <c:pt idx="0">
                <c:v>57.9504097410258</c:v>
              </c:pt>
              <c:pt idx="1">
                <c:v>57.7015499605469</c:v>
              </c:pt>
              <c:pt idx="2">
                <c:v>50.7918750001028</c:v>
              </c:pt>
              <c:pt idx="3">
                <c:v>32.726378281697</c:v>
              </c:pt>
            </c:numLit>
          </c:val>
          <c:smooth val="0"/>
        </c:ser>
        <c:ser>
          <c:idx val="3"/>
          <c:order val="9"/>
          <c:tx>
            <c:v>Prem Funding Margin</c:v>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CC99"/>
              </a:solidFill>
              <a:ln>
                <a:solidFill>
                  <a:srgbClr val="FFCC99"/>
                </a:solidFill>
              </a:ln>
            </c:spPr>
          </c:marker>
          <c:cat>
            <c:numLit>
              <c:ptCount val="4"/>
              <c:pt idx="0">
                <c:v>1</c:v>
              </c:pt>
              <c:pt idx="1">
                <c:v>5</c:v>
              </c:pt>
              <c:pt idx="2">
                <c:v>10</c:v>
              </c:pt>
              <c:pt idx="3">
                <c:v>15</c:v>
              </c:pt>
            </c:numLit>
          </c:cat>
          <c:val>
            <c:numLit>
              <c:ptCount val="4"/>
              <c:pt idx="0">
                <c:v>0</c:v>
              </c:pt>
              <c:pt idx="1">
                <c:v>0</c:v>
              </c:pt>
              <c:pt idx="2">
                <c:v>0</c:v>
              </c:pt>
              <c:pt idx="3">
                <c:v>0</c:v>
              </c:pt>
            </c:numLit>
          </c:val>
          <c:smooth val="0"/>
        </c:ser>
        <c:ser>
          <c:idx val="10"/>
          <c:order val="10"/>
          <c:tx>
            <c:v>Lapse Grading</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cat>
            <c:numLit>
              <c:ptCount val="4"/>
              <c:pt idx="0">
                <c:v>1</c:v>
              </c:pt>
              <c:pt idx="1">
                <c:v>5</c:v>
              </c:pt>
              <c:pt idx="2">
                <c:v>10</c:v>
              </c:pt>
              <c:pt idx="3">
                <c:v>15</c:v>
              </c:pt>
            </c:numLit>
          </c:cat>
          <c:val>
            <c:numLit>
              <c:ptCount val="4"/>
              <c:pt idx="0">
                <c:v>0</c:v>
              </c:pt>
              <c:pt idx="1">
                <c:v>0</c:v>
              </c:pt>
              <c:pt idx="2">
                <c:v>0</c:v>
              </c:pt>
              <c:pt idx="3">
                <c:v>0</c:v>
              </c:pt>
            </c:numLit>
          </c:val>
          <c:smooth val="0"/>
        </c:ser>
        <c:marker val="1"/>
        <c:axId val="20006753"/>
        <c:axId val="45843050"/>
      </c:lineChart>
      <c:catAx>
        <c:axId val="20006753"/>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Projected Valuation Year</a:t>
                </a:r>
              </a:p>
            </c:rich>
          </c:tx>
          <c:layout>
            <c:manualLayout>
              <c:xMode val="factor"/>
              <c:yMode val="factor"/>
              <c:x val="0.00725"/>
              <c:y val="-0.00725"/>
            </c:manualLayout>
          </c:layout>
          <c:overlay val="0"/>
          <c:spPr>
            <a:noFill/>
            <a:ln w="3175">
              <a:noFill/>
            </a:ln>
          </c:spPr>
        </c:title>
        <c:delete val="0"/>
        <c:numFmt formatCode="General" sourceLinked="1"/>
        <c:majorTickMark val="out"/>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5843050"/>
        <c:crosses val="autoZero"/>
        <c:auto val="1"/>
        <c:lblOffset val="1"/>
        <c:tickLblSkip val="1"/>
        <c:noMultiLvlLbl val="0"/>
      </c:catAx>
      <c:valAx>
        <c:axId val="4584305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Individual Margin ($)</a:t>
                </a:r>
              </a:p>
            </c:rich>
          </c:tx>
          <c:layout>
            <c:manualLayout>
              <c:xMode val="factor"/>
              <c:yMode val="factor"/>
              <c:x val="-0.002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0006753"/>
        <c:crossesAt val="1"/>
        <c:crossBetween val="between"/>
        <c:dispUnits/>
      </c:valAx>
      <c:spPr>
        <a:noFill/>
        <a:ln>
          <a:noFill/>
        </a:ln>
      </c:spPr>
    </c:plotArea>
    <c:legend>
      <c:legendPos val="r"/>
      <c:layout>
        <c:manualLayout>
          <c:xMode val="edge"/>
          <c:yMode val="edge"/>
          <c:x val="0.01125"/>
          <c:y val="0.84475"/>
          <c:w val="0.95725"/>
          <c:h val="0.141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Deterministic Reserve
</a:t>
            </a:r>
            <a:r>
              <a:rPr lang="en-US" cap="none" sz="1400" b="0" i="0" u="none" baseline="0">
                <a:solidFill>
                  <a:srgbClr val="333333"/>
                </a:solidFill>
                <a:latin typeface="Calibri"/>
                <a:ea typeface="Calibri"/>
                <a:cs typeface="Calibri"/>
              </a:rPr>
              <a:t>Margin (%)</a:t>
            </a:r>
          </a:p>
        </c:rich>
      </c:tx>
      <c:layout>
        <c:manualLayout>
          <c:xMode val="factor"/>
          <c:yMode val="factor"/>
          <c:x val="-0.00125"/>
          <c:y val="-0.01375"/>
        </c:manualLayout>
      </c:layout>
      <c:spPr>
        <a:noFill/>
        <a:ln w="3175">
          <a:noFill/>
        </a:ln>
      </c:spPr>
    </c:title>
    <c:plotArea>
      <c:layout>
        <c:manualLayout>
          <c:xMode val="edge"/>
          <c:yMode val="edge"/>
          <c:x val="0.0765"/>
          <c:y val="0.1105"/>
          <c:w val="0.907"/>
          <c:h val="0.72425"/>
        </c:manualLayout>
      </c:layout>
      <c:barChart>
        <c:barDir val="col"/>
        <c:grouping val="clustered"/>
        <c:varyColors val="0"/>
        <c:ser>
          <c:idx val="0"/>
          <c:order val="0"/>
          <c:tx>
            <c:v>Mortality Margin</c:v>
          </c:tx>
          <c:spPr>
            <a:solidFill>
              <a:srgbClr val="84A2D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1</c:v>
              </c:pt>
              <c:pt idx="1">
                <c:v>5</c:v>
              </c:pt>
              <c:pt idx="2">
                <c:v>10</c:v>
              </c:pt>
              <c:pt idx="3">
                <c:v>15</c:v>
              </c:pt>
            </c:numLit>
          </c:cat>
          <c:val>
            <c:numLit>
              <c:ptCount val="4"/>
              <c:pt idx="0">
                <c:v>0.149923266792803</c:v>
              </c:pt>
              <c:pt idx="1">
                <c:v>0.0472088702256529</c:v>
              </c:pt>
              <c:pt idx="2">
                <c:v>0.0315329816565325</c:v>
              </c:pt>
              <c:pt idx="3">
                <c:v>0.0263949938121213</c:v>
              </c:pt>
            </c:numLit>
          </c:val>
        </c:ser>
        <c:ser>
          <c:idx val="1"/>
          <c:order val="1"/>
          <c:tx>
            <c:v>Lapse Margin</c:v>
          </c:tx>
          <c:spPr>
            <a:solidFill>
              <a:srgbClr val="999999"/>
            </a:solidFill>
            <a:ln w="254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1</c:v>
              </c:pt>
              <c:pt idx="1">
                <c:v>5</c:v>
              </c:pt>
              <c:pt idx="2">
                <c:v>10</c:v>
              </c:pt>
              <c:pt idx="3">
                <c:v>15</c:v>
              </c:pt>
            </c:numLit>
          </c:cat>
          <c:val>
            <c:numLit>
              <c:ptCount val="4"/>
              <c:pt idx="0">
                <c:v>0.189580735155441</c:v>
              </c:pt>
              <c:pt idx="1">
                <c:v>0.0442125668412554</c:v>
              </c:pt>
              <c:pt idx="2">
                <c:v>0.0119903451234946</c:v>
              </c:pt>
              <c:pt idx="3">
                <c:v>0.00440752181707986</c:v>
              </c:pt>
            </c:numLit>
          </c:val>
        </c:ser>
        <c:ser>
          <c:idx val="2"/>
          <c:order val="2"/>
          <c:tx>
            <c:v>Expense Margin</c:v>
          </c:tx>
          <c:spPr>
            <a:solidFill>
              <a:srgbClr val="B5D8A0"/>
            </a:solidFill>
            <a:ln w="25400">
              <a:solidFill>
                <a:srgbClr val="CCFFCC"/>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1</c:v>
              </c:pt>
              <c:pt idx="1">
                <c:v>5</c:v>
              </c:pt>
              <c:pt idx="2">
                <c:v>10</c:v>
              </c:pt>
              <c:pt idx="3">
                <c:v>15</c:v>
              </c:pt>
            </c:numLit>
          </c:cat>
          <c:val>
            <c:numLit>
              <c:ptCount val="4"/>
              <c:pt idx="0">
                <c:v>0.021648954091319</c:v>
              </c:pt>
              <c:pt idx="1">
                <c:v>0.00527469024458144</c:v>
              </c:pt>
              <c:pt idx="2">
                <c:v>0.00255722495529274</c:v>
              </c:pt>
              <c:pt idx="3">
                <c:v>0.00159625409007439</c:v>
              </c:pt>
            </c:numLit>
          </c:val>
        </c:ser>
        <c:ser>
          <c:idx val="3"/>
          <c:order val="3"/>
          <c:tx>
            <c:v>Mortality Grading</c:v>
          </c:tx>
          <c:spPr>
            <a:solidFill>
              <a:srgbClr val="AD86BC"/>
            </a:solidFill>
            <a:ln w="12700">
              <a:solidFill>
                <a:srgbClr val="9999FF"/>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1</c:v>
              </c:pt>
              <c:pt idx="1">
                <c:v>5</c:v>
              </c:pt>
              <c:pt idx="2">
                <c:v>10</c:v>
              </c:pt>
              <c:pt idx="3">
                <c:v>15</c:v>
              </c:pt>
            </c:numLit>
          </c:cat>
          <c:val>
            <c:numLit>
              <c:ptCount val="4"/>
              <c:pt idx="0">
                <c:v>0.0214176095418289</c:v>
              </c:pt>
              <c:pt idx="1">
                <c:v>0.00674412431795042</c:v>
              </c:pt>
              <c:pt idx="2">
                <c:v>0.00450471166521896</c:v>
              </c:pt>
              <c:pt idx="3">
                <c:v>0.00377071340173166</c:v>
              </c:pt>
            </c:numLit>
          </c:val>
        </c:ser>
        <c:ser>
          <c:idx val="4"/>
          <c:order val="4"/>
          <c:tx>
            <c:v>Mort Improvement</c:v>
          </c:tx>
          <c:spPr>
            <a:solidFill>
              <a:srgbClr val="335BA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1</c:v>
              </c:pt>
              <c:pt idx="1">
                <c:v>5</c:v>
              </c:pt>
              <c:pt idx="2">
                <c:v>10</c:v>
              </c:pt>
              <c:pt idx="3">
                <c:v>15</c:v>
              </c:pt>
            </c:numLit>
          </c:cat>
          <c:val>
            <c:numLit>
              <c:ptCount val="4"/>
              <c:pt idx="0">
                <c:v>0.257011314501948</c:v>
              </c:pt>
              <c:pt idx="1">
                <c:v>0.0809294918154051</c:v>
              </c:pt>
              <c:pt idx="2">
                <c:v>0.0540565399826272</c:v>
              </c:pt>
              <c:pt idx="3">
                <c:v>0.0452485608207792</c:v>
              </c:pt>
            </c:numLit>
          </c:val>
        </c:ser>
        <c:ser>
          <c:idx val="6"/>
          <c:order val="5"/>
          <c:tx>
            <c:v>Scenarios</c:v>
          </c:tx>
          <c:spPr>
            <a:solidFill>
              <a:srgbClr val="AB493F"/>
            </a:solid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1</c:v>
              </c:pt>
              <c:pt idx="1">
                <c:v>5</c:v>
              </c:pt>
              <c:pt idx="2">
                <c:v>10</c:v>
              </c:pt>
              <c:pt idx="3">
                <c:v>15</c:v>
              </c:pt>
            </c:numLit>
          </c:cat>
          <c:val>
            <c:numLit>
              <c:ptCount val="4"/>
              <c:pt idx="0">
                <c:v>0.114197575996033</c:v>
              </c:pt>
              <c:pt idx="1">
                <c:v>0.0332483848058694</c:v>
              </c:pt>
              <c:pt idx="2">
                <c:v>0.0159732705774425</c:v>
              </c:pt>
              <c:pt idx="3">
                <c:v>0.00682765795680179</c:v>
              </c:pt>
            </c:numLit>
          </c:val>
        </c:ser>
        <c:ser>
          <c:idx val="7"/>
          <c:order val="6"/>
          <c:tx>
            <c:v>Reinvest Guardrail</c:v>
          </c:tx>
          <c:spPr>
            <a:solidFill>
              <a:srgbClr val="CCA358"/>
            </a:solidFill>
            <a:ln w="12700">
              <a:solidFill>
                <a:srgbClr val="FF808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1</c:v>
              </c:pt>
              <c:pt idx="1">
                <c:v>5</c:v>
              </c:pt>
              <c:pt idx="2">
                <c:v>10</c:v>
              </c:pt>
              <c:pt idx="3">
                <c:v>15</c:v>
              </c:pt>
            </c:numLit>
          </c:cat>
          <c:val>
            <c:numLit>
              <c:ptCount val="4"/>
              <c:pt idx="0">
                <c:v>0.0913580607968266</c:v>
              </c:pt>
              <c:pt idx="1">
                <c:v>0.0265987078446955</c:v>
              </c:pt>
              <c:pt idx="2">
                <c:v>0.012778616461954</c:v>
              </c:pt>
              <c:pt idx="3">
                <c:v>0.00546212636544143</c:v>
              </c:pt>
            </c:numLit>
          </c:val>
        </c:ser>
        <c:ser>
          <c:idx val="8"/>
          <c:order val="7"/>
          <c:tx>
            <c:v>Net Spread</c:v>
          </c:tx>
          <c:spPr>
            <a:solidFill>
              <a:srgbClr val="C4E6E4"/>
            </a:solidFill>
            <a:ln w="12700">
              <a:solidFill>
                <a:srgbClr val="CCFFCC"/>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1</c:v>
              </c:pt>
              <c:pt idx="1">
                <c:v>5</c:v>
              </c:pt>
              <c:pt idx="2">
                <c:v>10</c:v>
              </c:pt>
              <c:pt idx="3">
                <c:v>15</c:v>
              </c:pt>
            </c:numLit>
          </c:cat>
          <c:val>
            <c:numLit>
              <c:ptCount val="4"/>
              <c:pt idx="0">
                <c:v>0.0228395151992065</c:v>
              </c:pt>
              <c:pt idx="1">
                <c:v>0.00664967696117397</c:v>
              </c:pt>
              <c:pt idx="2">
                <c:v>0.00319465411548854</c:v>
              </c:pt>
              <c:pt idx="3">
                <c:v>0.00136553159136035</c:v>
              </c:pt>
            </c:numLit>
          </c:val>
        </c:ser>
        <c:ser>
          <c:idx val="9"/>
          <c:order val="8"/>
          <c:tx>
            <c:v>Post-Level Profit</c:v>
          </c:tx>
          <c:spPr>
            <a:solidFill>
              <a:srgbClr val="5C8E3A"/>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1</c:v>
              </c:pt>
              <c:pt idx="1">
                <c:v>5</c:v>
              </c:pt>
              <c:pt idx="2">
                <c:v>10</c:v>
              </c:pt>
              <c:pt idx="3">
                <c:v>15</c:v>
              </c:pt>
            </c:numLit>
          </c:cat>
          <c:val>
            <c:numLit>
              <c:ptCount val="4"/>
              <c:pt idx="0">
                <c:v>0.309789993781089</c:v>
              </c:pt>
              <c:pt idx="1">
                <c:v>0.099721602987033</c:v>
              </c:pt>
              <c:pt idx="2">
                <c:v>0.0651722622229879</c:v>
              </c:pt>
              <c:pt idx="3">
                <c:v>0.0536833206555788</c:v>
              </c:pt>
            </c:numLit>
          </c:val>
        </c:ser>
        <c:ser>
          <c:idx val="5"/>
          <c:order val="9"/>
          <c:tx>
            <c:v>Prem Funding Margin</c:v>
          </c:tx>
          <c:spPr>
            <a:solidFill>
              <a:srgbClr val="CCCC82"/>
            </a:solidFill>
            <a:ln w="254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1</c:v>
              </c:pt>
              <c:pt idx="1">
                <c:v>5</c:v>
              </c:pt>
              <c:pt idx="2">
                <c:v>10</c:v>
              </c:pt>
              <c:pt idx="3">
                <c:v>15</c:v>
              </c:pt>
            </c:numLit>
          </c:cat>
          <c:val>
            <c:numLit>
              <c:ptCount val="4"/>
              <c:pt idx="0">
                <c:v>0</c:v>
              </c:pt>
              <c:pt idx="1">
                <c:v>0</c:v>
              </c:pt>
              <c:pt idx="2">
                <c:v>0</c:v>
              </c:pt>
              <c:pt idx="3">
                <c:v>0</c:v>
              </c:pt>
            </c:numLit>
          </c:val>
        </c:ser>
        <c:ser>
          <c:idx val="10"/>
          <c:order val="10"/>
          <c:tx>
            <c:v>Lapse Grading</c:v>
          </c:tx>
          <c:spPr>
            <a:solidFill>
              <a:srgbClr val="F19E6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4"/>
              <c:pt idx="0">
                <c:v>1</c:v>
              </c:pt>
              <c:pt idx="1">
                <c:v>5</c:v>
              </c:pt>
              <c:pt idx="2">
                <c:v>10</c:v>
              </c:pt>
              <c:pt idx="3">
                <c:v>15</c:v>
              </c:pt>
            </c:numLit>
          </c:cat>
          <c:val>
            <c:numLit>
              <c:ptCount val="4"/>
              <c:pt idx="0">
                <c:v>0</c:v>
              </c:pt>
              <c:pt idx="1">
                <c:v>0</c:v>
              </c:pt>
              <c:pt idx="2">
                <c:v>0</c:v>
              </c:pt>
              <c:pt idx="3">
                <c:v>0</c:v>
              </c:pt>
            </c:numLit>
          </c:val>
        </c:ser>
        <c:overlap val="-27"/>
        <c:gapWidth val="219"/>
        <c:axId val="9934267"/>
        <c:axId val="22299540"/>
      </c:barChart>
      <c:catAx>
        <c:axId val="993426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Projected Valuation Year</a:t>
                </a:r>
              </a:p>
            </c:rich>
          </c:tx>
          <c:layout>
            <c:manualLayout>
              <c:xMode val="factor"/>
              <c:yMode val="factor"/>
              <c:x val="0.00475"/>
              <c:y val="0"/>
            </c:manualLayout>
          </c:layout>
          <c:overlay val="0"/>
          <c:spPr>
            <a:noFill/>
            <a:ln w="3175">
              <a:noFill/>
            </a:ln>
          </c:spPr>
        </c:title>
        <c:delete val="0"/>
        <c:numFmt formatCode="General" sourceLinked="1"/>
        <c:majorTickMark val="none"/>
        <c:minorTickMark val="none"/>
        <c:tickLblPos val="nextTo"/>
        <c:spPr>
          <a:ln w="3175">
            <a:solidFill>
              <a:srgbClr val="969696"/>
            </a:solidFill>
          </a:ln>
        </c:spPr>
        <c:txPr>
          <a:bodyPr vert="horz" rot="0"/>
          <a:lstStyle/>
          <a:p>
            <a:pPr>
              <a:defRPr lang="en-US" cap="none" sz="900" b="0" i="0" u="none" baseline="0">
                <a:solidFill>
                  <a:srgbClr val="333333"/>
                </a:solidFill>
                <a:latin typeface="Calibri"/>
                <a:ea typeface="Calibri"/>
                <a:cs typeface="Calibri"/>
              </a:defRPr>
            </a:pPr>
          </a:p>
        </c:txPr>
        <c:crossAx val="22299540"/>
        <c:crosses val="autoZero"/>
        <c:auto val="1"/>
        <c:lblOffset val="10"/>
        <c:tickLblSkip val="1"/>
        <c:noMultiLvlLbl val="0"/>
      </c:catAx>
      <c:valAx>
        <c:axId val="2229954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Margin as %
</a:t>
                </a:r>
                <a:r>
                  <a:rPr lang="en-US" cap="none" sz="1000" b="0" i="0" u="none" baseline="0">
                    <a:solidFill>
                      <a:srgbClr val="333333"/>
                    </a:solidFill>
                    <a:latin typeface="Calibri"/>
                    <a:ea typeface="Calibri"/>
                    <a:cs typeface="Calibri"/>
                  </a:rPr>
                  <a:t>of Prudent Estimate</a:t>
                </a:r>
              </a:p>
            </c:rich>
          </c:tx>
          <c:layout>
            <c:manualLayout>
              <c:xMode val="factor"/>
              <c:yMode val="factor"/>
              <c:x val="0.00075"/>
              <c:y val="0"/>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9934267"/>
        <c:crossesAt val="1"/>
        <c:crossBetween val="between"/>
        <c:dispUnits/>
      </c:valAx>
      <c:spPr>
        <a:noFill/>
        <a:ln>
          <a:noFill/>
        </a:ln>
      </c:spPr>
    </c:plotArea>
    <c:legend>
      <c:legendPos val="r"/>
      <c:layout>
        <c:manualLayout>
          <c:xMode val="edge"/>
          <c:yMode val="edge"/>
          <c:x val="0.11425"/>
          <c:y val="0.86525"/>
          <c:w val="0.813"/>
          <c:h val="0.1302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sng" baseline="0">
                <a:solidFill>
                  <a:srgbClr val="333333"/>
                </a:solidFill>
                <a:latin typeface="Calibri"/>
                <a:ea typeface="Calibri"/>
                <a:cs typeface="Calibri"/>
              </a:rPr>
              <a:t>Reserve Projection</a:t>
            </a:r>
            <a:r>
              <a:rPr lang="en-US" cap="none" sz="1400" b="0" i="0" u="none" baseline="0">
                <a:solidFill>
                  <a:srgbClr val="333333"/>
                </a:solidFill>
                <a:latin typeface="Calibri"/>
                <a:ea typeface="Calibri"/>
                <a:cs typeface="Calibri"/>
              </a:rPr>
              <a:t>: Mortality-Related Margin Removal Impacts</a:t>
            </a:r>
          </a:p>
        </c:rich>
      </c:tx>
      <c:layout>
        <c:manualLayout>
          <c:xMode val="factor"/>
          <c:yMode val="factor"/>
          <c:x val="-0.00375"/>
          <c:y val="-0.01275"/>
        </c:manualLayout>
      </c:layout>
      <c:spPr>
        <a:noFill/>
        <a:ln>
          <a:noFill/>
        </a:ln>
      </c:spPr>
    </c:title>
    <c:plotArea>
      <c:layout>
        <c:manualLayout>
          <c:xMode val="edge"/>
          <c:yMode val="edge"/>
          <c:x val="0.01725"/>
          <c:y val="0.17525"/>
          <c:w val="0.96475"/>
          <c:h val="0.7075"/>
        </c:manualLayout>
      </c:layout>
      <c:lineChart>
        <c:grouping val="standard"/>
        <c:varyColors val="0"/>
        <c:ser>
          <c:idx val="0"/>
          <c:order val="0"/>
          <c:tx>
            <c:v>Reported Deterministic Reserve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415.9433347791</c:v>
              </c:pt>
              <c:pt idx="1">
                <c:v>501.921039833004</c:v>
              </c:pt>
              <c:pt idx="2">
                <c:v>578.626378158501</c:v>
              </c:pt>
              <c:pt idx="3">
                <c:v>645.640896393175</c:v>
              </c:pt>
              <c:pt idx="4">
                <c:v>699.258787301265</c:v>
              </c:pt>
              <c:pt idx="5">
                <c:v>738.564271343935</c:v>
              </c:pt>
              <c:pt idx="6">
                <c:v>765.241277234085</c:v>
              </c:pt>
              <c:pt idx="7">
                <c:v>779.348042673701</c:v>
              </c:pt>
              <c:pt idx="8">
                <c:v>781.255413851886</c:v>
              </c:pt>
              <c:pt idx="9">
                <c:v>766.301591352667</c:v>
              </c:pt>
              <c:pt idx="10">
                <c:v>732.313327850635</c:v>
              </c:pt>
              <c:pt idx="11">
                <c:v>680.892922051446</c:v>
              </c:pt>
              <c:pt idx="12">
                <c:v>609.619112268832</c:v>
              </c:pt>
              <c:pt idx="13">
                <c:v>515.316014214484</c:v>
              </c:pt>
              <c:pt idx="14">
                <c:v>400.044676148796</c:v>
              </c:pt>
            </c:numLit>
          </c:val>
          <c:smooth val="0"/>
        </c:ser>
        <c:ser>
          <c:idx val="1"/>
          <c:order val="1"/>
          <c:tx>
            <c:v>No Mortality Margin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388.123073434866</c:v>
              </c:pt>
              <c:pt idx="1">
                <c:v>474.358037941154</c:v>
              </c:pt>
              <c:pt idx="2">
                <c:v>551.310080562876</c:v>
              </c:pt>
              <c:pt idx="3">
                <c:v>618.591138233122</c:v>
              </c:pt>
              <c:pt idx="4">
                <c:v>672.614217030959</c:v>
              </c:pt>
              <c:pt idx="5">
                <c:v>712.466934474242</c:v>
              </c:pt>
              <c:pt idx="6">
                <c:v>739.819356156995</c:v>
              </c:pt>
              <c:pt idx="7">
                <c:v>754.772875140016</c:v>
              </c:pt>
              <c:pt idx="8">
                <c:v>757.692731761539</c:v>
              </c:pt>
              <c:pt idx="9">
                <c:v>744.061360025323</c:v>
              </c:pt>
              <c:pt idx="10">
                <c:v>711.775024022574</c:v>
              </c:pt>
              <c:pt idx="11">
                <c:v>662.373695988755</c:v>
              </c:pt>
              <c:pt idx="12">
                <c:v>593.528219572745</c:v>
              </c:pt>
              <c:pt idx="13">
                <c:v>502.094005941512</c:v>
              </c:pt>
              <c:pt idx="14">
                <c:v>390.03293288478</c:v>
              </c:pt>
            </c:numLit>
          </c:val>
          <c:smooth val="0"/>
        </c:ser>
        <c:ser>
          <c:idx val="2"/>
          <c:order val="2"/>
          <c:tx>
            <c:v>No Mortality Grading</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411.969011729924</c:v>
              </c:pt>
              <c:pt idx="1">
                <c:v>497.983468134168</c:v>
              </c:pt>
              <c:pt idx="2">
                <c:v>574.724049930554</c:v>
              </c:pt>
              <c:pt idx="3">
                <c:v>641.776645227453</c:v>
              </c:pt>
              <c:pt idx="4">
                <c:v>695.452420119793</c:v>
              </c:pt>
              <c:pt idx="5">
                <c:v>734.83608036255</c:v>
              </c:pt>
              <c:pt idx="6">
                <c:v>761.609574223072</c:v>
              </c:pt>
              <c:pt idx="7">
                <c:v>775.837304454603</c:v>
              </c:pt>
              <c:pt idx="8">
                <c:v>777.889316410407</c:v>
              </c:pt>
              <c:pt idx="9">
                <c:v>763.12441544876</c:v>
              </c:pt>
              <c:pt idx="10">
                <c:v>729.379284446627</c:v>
              </c:pt>
              <c:pt idx="11">
                <c:v>678.247318328205</c:v>
              </c:pt>
              <c:pt idx="12">
                <c:v>607.320413312248</c:v>
              </c:pt>
              <c:pt idx="13">
                <c:v>513.427155889774</c:v>
              </c:pt>
              <c:pt idx="14">
                <c:v>398.614427111079</c:v>
              </c:pt>
            </c:numLit>
          </c:val>
          <c:smooth val="0"/>
        </c:ser>
        <c:ser>
          <c:idx val="3"/>
          <c:order val="3"/>
          <c:tx>
            <c:v>Improve Future Mortality</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368.251458188985</c:v>
              </c:pt>
              <c:pt idx="1">
                <c:v>454.670179446975</c:v>
              </c:pt>
              <c:pt idx="2">
                <c:v>531.798439423145</c:v>
              </c:pt>
              <c:pt idx="3">
                <c:v>599.269882404513</c:v>
              </c:pt>
              <c:pt idx="4">
                <c:v>653.582381123598</c:v>
              </c:pt>
              <c:pt idx="5">
                <c:v>693.825979567319</c:v>
              </c:pt>
              <c:pt idx="6">
                <c:v>721.660841101931</c:v>
              </c:pt>
              <c:pt idx="7">
                <c:v>737.219184044528</c:v>
              </c:pt>
              <c:pt idx="8">
                <c:v>740.862244554149</c:v>
              </c:pt>
              <c:pt idx="9">
                <c:v>728.175480505791</c:v>
              </c:pt>
              <c:pt idx="10">
                <c:v>697.104807002531</c:v>
              </c:pt>
              <c:pt idx="11">
                <c:v>649.145677372548</c:v>
              </c:pt>
              <c:pt idx="12">
                <c:v>582.034724789826</c:v>
              </c:pt>
              <c:pt idx="13">
                <c:v>492.64971431796</c:v>
              </c:pt>
              <c:pt idx="14">
                <c:v>382.881687696197</c:v>
              </c:pt>
            </c:numLit>
          </c:val>
          <c:smooth val="0"/>
        </c:ser>
        <c:marker val="1"/>
        <c:axId val="66478133"/>
        <c:axId val="61432286"/>
      </c:lineChart>
      <c:catAx>
        <c:axId val="6647813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1432286"/>
        <c:crosses val="autoZero"/>
        <c:auto val="1"/>
        <c:lblOffset val="100"/>
        <c:tickLblSkip val="1"/>
        <c:noMultiLvlLbl val="0"/>
      </c:catAx>
      <c:valAx>
        <c:axId val="61432286"/>
        <c:scaling>
          <c:orientation val="minMax"/>
          <c:max val="800"/>
          <c:min val="35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6478133"/>
        <c:crossesAt val="1"/>
        <c:crossBetween val="between"/>
        <c:dispUnits/>
        <c:majorUnit val="100"/>
      </c:valAx>
      <c:spPr>
        <a:noFill/>
        <a:ln>
          <a:noFill/>
        </a:ln>
      </c:spPr>
    </c:plotArea>
    <c:legend>
      <c:legendPos val="r"/>
      <c:layout>
        <c:manualLayout>
          <c:xMode val="edge"/>
          <c:yMode val="edge"/>
          <c:x val="0.047"/>
          <c:y val="0.85675"/>
          <c:w val="0.9155"/>
          <c:h val="0.1227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sng" baseline="0">
                <a:solidFill>
                  <a:srgbClr val="333333"/>
                </a:solidFill>
                <a:latin typeface="Calibri"/>
                <a:ea typeface="Calibri"/>
                <a:cs typeface="Calibri"/>
              </a:rPr>
              <a:t>Reserve Projection</a:t>
            </a:r>
            <a:r>
              <a:rPr lang="en-US" cap="none" sz="1400" b="0" i="0" u="none" baseline="0">
                <a:solidFill>
                  <a:srgbClr val="333333"/>
                </a:solidFill>
                <a:latin typeface="Calibri"/>
                <a:ea typeface="Calibri"/>
                <a:cs typeface="Calibri"/>
              </a:rPr>
              <a:t>: Lapse-Related Margin Removal Impacts</a:t>
            </a:r>
          </a:p>
        </c:rich>
      </c:tx>
      <c:layout>
        <c:manualLayout>
          <c:xMode val="factor"/>
          <c:yMode val="factor"/>
          <c:x val="-0.002"/>
          <c:y val="-0.01275"/>
        </c:manualLayout>
      </c:layout>
      <c:spPr>
        <a:noFill/>
        <a:ln>
          <a:noFill/>
        </a:ln>
      </c:spPr>
    </c:title>
    <c:plotArea>
      <c:layout>
        <c:manualLayout>
          <c:xMode val="edge"/>
          <c:yMode val="edge"/>
          <c:x val="0.0255"/>
          <c:y val="0.1645"/>
          <c:w val="0.945"/>
          <c:h val="0.71825"/>
        </c:manualLayout>
      </c:layout>
      <c:lineChart>
        <c:grouping val="standard"/>
        <c:varyColors val="0"/>
        <c:ser>
          <c:idx val="0"/>
          <c:order val="0"/>
          <c:tx>
            <c:v>Reported Deterministic Reserve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415.9433347791</c:v>
              </c:pt>
              <c:pt idx="1">
                <c:v>501.921039833004</c:v>
              </c:pt>
              <c:pt idx="2">
                <c:v>578.626378158501</c:v>
              </c:pt>
              <c:pt idx="3">
                <c:v>645.640896393175</c:v>
              </c:pt>
              <c:pt idx="4">
                <c:v>699.258787301265</c:v>
              </c:pt>
              <c:pt idx="5">
                <c:v>738.564271343935</c:v>
              </c:pt>
              <c:pt idx="6">
                <c:v>765.241277234085</c:v>
              </c:pt>
              <c:pt idx="7">
                <c:v>779.348042673701</c:v>
              </c:pt>
              <c:pt idx="8">
                <c:v>781.255413851886</c:v>
              </c:pt>
              <c:pt idx="9">
                <c:v>766.301591352667</c:v>
              </c:pt>
              <c:pt idx="10">
                <c:v>732.313327850635</c:v>
              </c:pt>
              <c:pt idx="11">
                <c:v>680.892922051446</c:v>
              </c:pt>
              <c:pt idx="12">
                <c:v>609.619112268832</c:v>
              </c:pt>
              <c:pt idx="13">
                <c:v>515.316014214484</c:v>
              </c:pt>
              <c:pt idx="14">
                <c:v>400.044676148796</c:v>
              </c:pt>
            </c:numLit>
          </c:val>
          <c:smooth val="0"/>
        </c:ser>
        <c:ser>
          <c:idx val="1"/>
          <c:order val="1"/>
          <c:tx>
            <c:v>No Lapse Margin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384.82063852509</c:v>
              </c:pt>
              <c:pt idx="1">
                <c:v>473.560272139466</c:v>
              </c:pt>
              <c:pt idx="2">
                <c:v>553.043820738054</c:v>
              </c:pt>
              <c:pt idx="3">
                <c:v>622.649245832903</c:v>
              </c:pt>
              <c:pt idx="4">
                <c:v>679.253012762648</c:v>
              </c:pt>
              <c:pt idx="5">
                <c:v>721.874512635885</c:v>
              </c:pt>
              <c:pt idx="6">
                <c:v>752.128617136677</c:v>
              </c:pt>
              <c:pt idx="7">
                <c:v>770.003390670723</c:v>
              </c:pt>
              <c:pt idx="8">
                <c:v>773.286067253976</c:v>
              </c:pt>
              <c:pt idx="9">
                <c:v>759.72902107587</c:v>
              </c:pt>
              <c:pt idx="10">
                <c:v>727.116713593834</c:v>
              </c:pt>
              <c:pt idx="11">
                <c:v>677.007147053493</c:v>
              </c:pt>
              <c:pt idx="12">
                <c:v>606.932202731398</c:v>
              </c:pt>
              <c:pt idx="13">
                <c:v>513.661759312683</c:v>
              </c:pt>
              <c:pt idx="14">
                <c:v>399.203730494632</c:v>
              </c:pt>
            </c:numLit>
          </c:val>
          <c:smooth val="0"/>
        </c:ser>
        <c:ser>
          <c:idx val="2"/>
          <c:order val="2"/>
          <c:tx>
            <c:v>Post-Level Term Profits 
(Term only)</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357.502841708618</c:v>
              </c:pt>
              <c:pt idx="1">
                <c:v>443.781140972552</c:v>
              </c:pt>
              <c:pt idx="2">
                <c:v>520.924828197954</c:v>
              </c:pt>
              <c:pt idx="3">
                <c:v>588.538268399555</c:v>
              </c:pt>
              <c:pt idx="4">
                <c:v>643.149007484593</c:v>
              </c:pt>
              <c:pt idx="5">
                <c:v>683.849829227307</c:v>
              </c:pt>
              <c:pt idx="6">
                <c:v>712.28617937554</c:v>
              </c:pt>
              <c:pt idx="7">
                <c:v>728.556167673598</c:v>
              </c:pt>
              <c:pt idx="8">
                <c:v>732.750290365793</c:v>
              </c:pt>
              <c:pt idx="9">
                <c:v>720.703331354331</c:v>
              </c:pt>
              <c:pt idx="10">
                <c:v>690.341674996954</c:v>
              </c:pt>
              <c:pt idx="11">
                <c:v>643.169696634067</c:v>
              </c:pt>
              <c:pt idx="12">
                <c:v>576.892733987135</c:v>
              </c:pt>
              <c:pt idx="13">
                <c:v>488.402831740811</c:v>
              </c:pt>
              <c:pt idx="14">
                <c:v>379.611142975301</c:v>
              </c:pt>
            </c:numLit>
          </c:val>
          <c:smooth val="0"/>
        </c:ser>
        <c:marker val="1"/>
        <c:axId val="16019663"/>
        <c:axId val="9959240"/>
      </c:lineChart>
      <c:catAx>
        <c:axId val="1601966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9959240"/>
        <c:crosses val="autoZero"/>
        <c:auto val="1"/>
        <c:lblOffset val="100"/>
        <c:tickLblSkip val="1"/>
        <c:noMultiLvlLbl val="0"/>
      </c:catAx>
      <c:valAx>
        <c:axId val="9959240"/>
        <c:scaling>
          <c:orientation val="minMax"/>
          <c:max val="800"/>
          <c:min val="35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6019663"/>
        <c:crossesAt val="1"/>
        <c:crossBetween val="between"/>
        <c:dispUnits/>
        <c:majorUnit val="100"/>
      </c:valAx>
      <c:spPr>
        <a:noFill/>
        <a:ln>
          <a:noFill/>
        </a:ln>
      </c:spPr>
    </c:plotArea>
    <c:legend>
      <c:legendPos val="r"/>
      <c:layout>
        <c:manualLayout>
          <c:xMode val="edge"/>
          <c:yMode val="edge"/>
          <c:x val="0.066"/>
          <c:y val="0.85175"/>
          <c:w val="0.9095"/>
          <c:h val="0.148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sng" baseline="0">
                <a:solidFill>
                  <a:srgbClr val="333333"/>
                </a:solidFill>
                <a:latin typeface="Calibri"/>
                <a:ea typeface="Calibri"/>
                <a:cs typeface="Calibri"/>
              </a:rPr>
              <a:t>Reserve Projection</a:t>
            </a:r>
            <a:r>
              <a:rPr lang="en-US" cap="none" sz="1400" b="0" i="0" u="none" baseline="0">
                <a:solidFill>
                  <a:srgbClr val="333333"/>
                </a:solidFill>
                <a:latin typeface="Calibri"/>
                <a:ea typeface="Calibri"/>
                <a:cs typeface="Calibri"/>
              </a:rPr>
              <a:t>: Investment-Related Margin Removal Impacts</a:t>
            </a:r>
          </a:p>
        </c:rich>
      </c:tx>
      <c:layout>
        <c:manualLayout>
          <c:xMode val="factor"/>
          <c:yMode val="factor"/>
          <c:x val="-0.00375"/>
          <c:y val="-0.01275"/>
        </c:manualLayout>
      </c:layout>
      <c:spPr>
        <a:noFill/>
        <a:ln>
          <a:noFill/>
        </a:ln>
      </c:spPr>
    </c:title>
    <c:plotArea>
      <c:layout>
        <c:manualLayout>
          <c:xMode val="edge"/>
          <c:yMode val="edge"/>
          <c:x val="0.01175"/>
          <c:y val="0.16725"/>
          <c:w val="0.963"/>
          <c:h val="0.68075"/>
        </c:manualLayout>
      </c:layout>
      <c:lineChart>
        <c:grouping val="standard"/>
        <c:varyColors val="0"/>
        <c:ser>
          <c:idx val="0"/>
          <c:order val="0"/>
          <c:tx>
            <c:v>Reported Deterministic Reserve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415.9433347791</c:v>
              </c:pt>
              <c:pt idx="1">
                <c:v>501.921039833004</c:v>
              </c:pt>
              <c:pt idx="2">
                <c:v>578.626378158501</c:v>
              </c:pt>
              <c:pt idx="3">
                <c:v>645.640896393175</c:v>
              </c:pt>
              <c:pt idx="4">
                <c:v>699.258787301265</c:v>
              </c:pt>
              <c:pt idx="5">
                <c:v>738.564271343935</c:v>
              </c:pt>
              <c:pt idx="6">
                <c:v>765.241277234085</c:v>
              </c:pt>
              <c:pt idx="7">
                <c:v>779.348042673701</c:v>
              </c:pt>
              <c:pt idx="8">
                <c:v>781.255413851886</c:v>
              </c:pt>
              <c:pt idx="9">
                <c:v>766.301591352667</c:v>
              </c:pt>
              <c:pt idx="10">
                <c:v>732.313327850635</c:v>
              </c:pt>
              <c:pt idx="11">
                <c:v>680.892922051446</c:v>
              </c:pt>
              <c:pt idx="12">
                <c:v>609.619112268832</c:v>
              </c:pt>
              <c:pt idx="13">
                <c:v>515.316014214484</c:v>
              </c:pt>
              <c:pt idx="14">
                <c:v>400.044676148796</c:v>
              </c:pt>
            </c:numLit>
          </c:val>
          <c:smooth val="0"/>
        </c:ser>
        <c:ser>
          <c:idx val="1"/>
          <c:order val="1"/>
          <c:tx>
            <c:v>Company-Specific Scenarios</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395.195292618838</c:v>
              </c:pt>
              <c:pt idx="1">
                <c:v>481.833761426257</c:v>
              </c:pt>
              <c:pt idx="2">
                <c:v>559.38798567866</c:v>
              </c:pt>
              <c:pt idx="3">
                <c:v>627.432682703481</c:v>
              </c:pt>
              <c:pt idx="4">
                <c:v>682.273395856181</c:v>
              </c:pt>
              <c:pt idx="5">
                <c:v>722.968436901486</c:v>
              </c:pt>
              <c:pt idx="6">
                <c:v>751.168193662166</c:v>
              </c:pt>
              <c:pt idx="7">
                <c:v>766.899305514074</c:v>
              </c:pt>
              <c:pt idx="8">
                <c:v>770.468533136287</c:v>
              </c:pt>
              <c:pt idx="9">
                <c:v>757.223998893635</c:v>
              </c:pt>
              <c:pt idx="10">
                <c:v>724.945460127524</c:v>
              </c:pt>
              <c:pt idx="11">
                <c:v>675.180956592182</c:v>
              </c:pt>
              <c:pt idx="12">
                <c:v>605.456841486331</c:v>
              </c:pt>
              <c:pt idx="13">
                <c:v>512.536864223123</c:v>
              </c:pt>
              <c:pt idx="14">
                <c:v>398.41632221936</c:v>
              </c:pt>
            </c:numLit>
          </c:val>
          <c:smooth val="0"/>
        </c:ser>
        <c:ser>
          <c:idx val="2"/>
          <c:order val="2"/>
          <c:tx>
            <c:v>No Reinvest Guardrail</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399.34490105089</c:v>
              </c:pt>
              <c:pt idx="1">
                <c:v>485.851217107606</c:v>
              </c:pt>
              <c:pt idx="2">
                <c:v>563.235664174628</c:v>
              </c:pt>
              <c:pt idx="3">
                <c:v>631.07432544142</c:v>
              </c:pt>
              <c:pt idx="4">
                <c:v>685.670474145198</c:v>
              </c:pt>
              <c:pt idx="5">
                <c:v>726.087603789976</c:v>
              </c:pt>
              <c:pt idx="6">
                <c:v>753.982810376549</c:v>
              </c:pt>
              <c:pt idx="7">
                <c:v>769.389052945999</c:v>
              </c:pt>
              <c:pt idx="8">
                <c:v>772.625909279407</c:v>
              </c:pt>
              <c:pt idx="9">
                <c:v>759.039517385441</c:v>
              </c:pt>
              <c:pt idx="10">
                <c:v>726.419033672146</c:v>
              </c:pt>
              <c:pt idx="11">
                <c:v>676.323349684035</c:v>
              </c:pt>
              <c:pt idx="12">
                <c:v>606.289295642831</c:v>
              </c:pt>
              <c:pt idx="13">
                <c:v>513.092694221395</c:v>
              </c:pt>
              <c:pt idx="14">
                <c:v>398.741993005247</c:v>
              </c:pt>
            </c:numLit>
          </c:val>
          <c:smooth val="0"/>
        </c:ser>
        <c:ser>
          <c:idx val="3"/>
          <c:order val="3"/>
          <c:tx>
            <c:v>Company-Specific Spreads &amp; Defaults</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411.793726347047</c:v>
              </c:pt>
              <c:pt idx="1">
                <c:v>497.903584151654</c:v>
              </c:pt>
              <c:pt idx="2">
                <c:v>574.778699662532</c:v>
              </c:pt>
              <c:pt idx="3">
                <c:v>641.999253655236</c:v>
              </c:pt>
              <c:pt idx="4">
                <c:v>695.861709012248</c:v>
              </c:pt>
              <c:pt idx="5">
                <c:v>735.445104455445</c:v>
              </c:pt>
              <c:pt idx="6">
                <c:v>762.426660519701</c:v>
              </c:pt>
              <c:pt idx="7">
                <c:v>776.858295241775</c:v>
              </c:pt>
              <c:pt idx="8">
                <c:v>779.098037708766</c:v>
              </c:pt>
              <c:pt idx="9">
                <c:v>764.48607286086</c:v>
              </c:pt>
              <c:pt idx="10">
                <c:v>730.839754306013</c:v>
              </c:pt>
              <c:pt idx="11">
                <c:v>679.750528959593</c:v>
              </c:pt>
              <c:pt idx="12">
                <c:v>608.786658112332</c:v>
              </c:pt>
              <c:pt idx="13">
                <c:v>514.760184216212</c:v>
              </c:pt>
              <c:pt idx="14">
                <c:v>399.719005362909</c:v>
              </c:pt>
            </c:numLit>
          </c:val>
          <c:smooth val="0"/>
        </c:ser>
        <c:marker val="1"/>
        <c:axId val="22524297"/>
        <c:axId val="1392082"/>
      </c:lineChart>
      <c:catAx>
        <c:axId val="2252429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392082"/>
        <c:crosses val="autoZero"/>
        <c:auto val="1"/>
        <c:lblOffset val="100"/>
        <c:tickLblSkip val="1"/>
        <c:noMultiLvlLbl val="0"/>
      </c:catAx>
      <c:valAx>
        <c:axId val="1392082"/>
        <c:scaling>
          <c:orientation val="minMax"/>
          <c:max val="800"/>
          <c:min val="35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2524297"/>
        <c:crossesAt val="1"/>
        <c:crossBetween val="between"/>
        <c:dispUnits/>
        <c:majorUnit val="100"/>
      </c:valAx>
      <c:spPr>
        <a:noFill/>
        <a:ln>
          <a:noFill/>
        </a:ln>
      </c:spPr>
    </c:plotArea>
    <c:legend>
      <c:legendPos val="r"/>
      <c:layout>
        <c:manualLayout>
          <c:xMode val="edge"/>
          <c:yMode val="edge"/>
          <c:x val="0.002"/>
          <c:y val="0.8345"/>
          <c:w val="0.98675"/>
          <c:h val="0.160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sng" baseline="0">
                <a:solidFill>
                  <a:srgbClr val="333333"/>
                </a:solidFill>
                <a:latin typeface="Calibri"/>
                <a:ea typeface="Calibri"/>
                <a:cs typeface="Calibri"/>
              </a:rPr>
              <a:t>Reserve Projection</a:t>
            </a:r>
            <a:r>
              <a:rPr lang="en-US" cap="none" sz="1400" b="0" i="0" u="none" baseline="0">
                <a:solidFill>
                  <a:srgbClr val="333333"/>
                </a:solidFill>
                <a:latin typeface="Calibri"/>
                <a:ea typeface="Calibri"/>
                <a:cs typeface="Calibri"/>
              </a:rPr>
              <a:t>: Expense-Related Margin Removal Impact</a:t>
            </a:r>
          </a:p>
        </c:rich>
      </c:tx>
      <c:layout>
        <c:manualLayout>
          <c:xMode val="factor"/>
          <c:yMode val="factor"/>
          <c:x val="-0.002"/>
          <c:y val="-0.01275"/>
        </c:manualLayout>
      </c:layout>
      <c:spPr>
        <a:noFill/>
        <a:ln>
          <a:noFill/>
        </a:ln>
      </c:spPr>
    </c:title>
    <c:plotArea>
      <c:layout>
        <c:manualLayout>
          <c:xMode val="edge"/>
          <c:yMode val="edge"/>
          <c:x val="0.02075"/>
          <c:y val="0.1745"/>
          <c:w val="0.96075"/>
          <c:h val="0.6785"/>
        </c:manualLayout>
      </c:layout>
      <c:lineChart>
        <c:grouping val="standard"/>
        <c:varyColors val="0"/>
        <c:ser>
          <c:idx val="0"/>
          <c:order val="0"/>
          <c:tx>
            <c:v>Reported Deterministic Reserve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415.9433347791</c:v>
              </c:pt>
              <c:pt idx="1">
                <c:v>501.921039833004</c:v>
              </c:pt>
              <c:pt idx="2">
                <c:v>578.626378158501</c:v>
              </c:pt>
              <c:pt idx="3">
                <c:v>645.640896393175</c:v>
              </c:pt>
              <c:pt idx="4">
                <c:v>699.258787301265</c:v>
              </c:pt>
              <c:pt idx="5">
                <c:v>738.564271343935</c:v>
              </c:pt>
              <c:pt idx="6">
                <c:v>765.241277234085</c:v>
              </c:pt>
              <c:pt idx="7">
                <c:v>779.348042673701</c:v>
              </c:pt>
              <c:pt idx="8">
                <c:v>781.255413851886</c:v>
              </c:pt>
              <c:pt idx="9">
                <c:v>766.301591352667</c:v>
              </c:pt>
              <c:pt idx="10">
                <c:v>732.313327850635</c:v>
              </c:pt>
              <c:pt idx="11">
                <c:v>680.892922051446</c:v>
              </c:pt>
              <c:pt idx="12">
                <c:v>609.619112268832</c:v>
              </c:pt>
              <c:pt idx="13">
                <c:v>515.316014214484</c:v>
              </c:pt>
              <c:pt idx="14">
                <c:v>400.044676148796</c:v>
              </c:pt>
            </c:numLit>
          </c:val>
          <c:smooth val="0"/>
        </c:ser>
        <c:ser>
          <c:idx val="1"/>
          <c:order val="1"/>
          <c:tx>
            <c:v>No Expense or Inflation Margin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5"/>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numLit>
          </c:cat>
          <c:val>
            <c:numLit>
              <c:ptCount val="15"/>
              <c:pt idx="0">
                <c:v>412.426452612365</c:v>
              </c:pt>
              <c:pt idx="1">
                <c:v>498.643725282841</c:v>
              </c:pt>
              <c:pt idx="2">
                <c:v>575.57430324637</c:v>
              </c:pt>
              <c:pt idx="3">
                <c:v>642.804619186507</c:v>
              </c:pt>
              <c:pt idx="4">
                <c:v>696.636675875652</c:v>
              </c:pt>
              <c:pt idx="5">
                <c:v>736.15474130901</c:v>
              </c:pt>
              <c:pt idx="6">
                <c:v>763.041716651067</c:v>
              </c:pt>
              <c:pt idx="7">
                <c:v>777.355074410117</c:v>
              </c:pt>
              <c:pt idx="8">
                <c:v>779.460078677838</c:v>
              </c:pt>
              <c:pt idx="9">
                <c:v>764.708257582302</c:v>
              </c:pt>
              <c:pt idx="10">
                <c:v>730.925483610492</c:v>
              </c:pt>
              <c:pt idx="11">
                <c:v>679.712210485707</c:v>
              </c:pt>
              <c:pt idx="12">
                <c:v>608.646005267485</c:v>
              </c:pt>
              <c:pt idx="13">
                <c:v>514.549665909448</c:v>
              </c:pt>
              <c:pt idx="14">
                <c:v>399.481860703775</c:v>
              </c:pt>
            </c:numLit>
          </c:val>
          <c:smooth val="0"/>
        </c:ser>
        <c:marker val="1"/>
        <c:axId val="12528739"/>
        <c:axId val="45649788"/>
      </c:lineChart>
      <c:catAx>
        <c:axId val="1252873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5649788"/>
        <c:crosses val="autoZero"/>
        <c:auto val="1"/>
        <c:lblOffset val="100"/>
        <c:tickLblSkip val="1"/>
        <c:noMultiLvlLbl val="0"/>
      </c:catAx>
      <c:valAx>
        <c:axId val="45649788"/>
        <c:scaling>
          <c:orientation val="minMax"/>
          <c:max val="800"/>
          <c:min val="35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2528739"/>
        <c:crossesAt val="1"/>
        <c:crossBetween val="between"/>
        <c:dispUnits/>
        <c:majorUnit val="100"/>
      </c:valAx>
      <c:spPr>
        <a:noFill/>
        <a:ln>
          <a:noFill/>
        </a:ln>
      </c:spPr>
    </c:plotArea>
    <c:legend>
      <c:legendPos val="r"/>
      <c:layout>
        <c:manualLayout>
          <c:xMode val="edge"/>
          <c:yMode val="edge"/>
          <c:x val="0.047"/>
          <c:y val="0.916"/>
          <c:w val="0.89075"/>
          <c:h val="0.063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sng" baseline="0">
                <a:solidFill>
                  <a:srgbClr val="333333"/>
                </a:solidFill>
                <a:latin typeface="Calibri"/>
                <a:ea typeface="Calibri"/>
                <a:cs typeface="Calibri"/>
              </a:rPr>
              <a:t>Reserve Projection</a:t>
            </a:r>
            <a:r>
              <a:rPr lang="en-US" cap="none" sz="1400" b="0" i="0" u="none" baseline="0">
                <a:solidFill>
                  <a:srgbClr val="333333"/>
                </a:solidFill>
                <a:latin typeface="Calibri"/>
                <a:ea typeface="Calibri"/>
                <a:cs typeface="Calibri"/>
              </a:rPr>
              <a:t>: Aggregated Margin Impact</a:t>
            </a:r>
          </a:p>
        </c:rich>
      </c:tx>
      <c:layout>
        <c:manualLayout>
          <c:xMode val="factor"/>
          <c:yMode val="factor"/>
          <c:x val="-0.001"/>
          <c:y val="-0.0135"/>
        </c:manualLayout>
      </c:layout>
      <c:spPr>
        <a:noFill/>
        <a:ln>
          <a:noFill/>
        </a:ln>
      </c:spPr>
    </c:title>
    <c:plotArea>
      <c:layout>
        <c:manualLayout>
          <c:xMode val="edge"/>
          <c:yMode val="edge"/>
          <c:x val="0.00925"/>
          <c:y val="0.0895"/>
          <c:w val="0.97975"/>
          <c:h val="0.8145"/>
        </c:manualLayout>
      </c:layout>
      <c:lineChart>
        <c:grouping val="standard"/>
        <c:varyColors val="0"/>
        <c:ser>
          <c:idx val="0"/>
          <c:order val="0"/>
          <c:tx>
            <c:v>Reported Deterministic Reserve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Lit>
          </c:cat>
          <c:val>
            <c:numLit>
              <c:ptCount val="19"/>
              <c:pt idx="0">
                <c:v>187.063529824581</c:v>
              </c:pt>
              <c:pt idx="1">
                <c:v>312.283767823453</c:v>
              </c:pt>
              <c:pt idx="2">
                <c:v>415.9433347791</c:v>
              </c:pt>
              <c:pt idx="3">
                <c:v>501.921039833004</c:v>
              </c:pt>
              <c:pt idx="4">
                <c:v>578.626378158501</c:v>
              </c:pt>
              <c:pt idx="5">
                <c:v>645.640896393175</c:v>
              </c:pt>
              <c:pt idx="6">
                <c:v>699.258787301265</c:v>
              </c:pt>
              <c:pt idx="7">
                <c:v>738.564271343935</c:v>
              </c:pt>
              <c:pt idx="8">
                <c:v>765.241277234085</c:v>
              </c:pt>
              <c:pt idx="9">
                <c:v>779.348042673701</c:v>
              </c:pt>
              <c:pt idx="10">
                <c:v>781.255413851886</c:v>
              </c:pt>
              <c:pt idx="11">
                <c:v>766.301591352667</c:v>
              </c:pt>
              <c:pt idx="12">
                <c:v>732.313327850635</c:v>
              </c:pt>
              <c:pt idx="13">
                <c:v>680.892922051446</c:v>
              </c:pt>
              <c:pt idx="14">
                <c:v>609.619112268832</c:v>
              </c:pt>
              <c:pt idx="15">
                <c:v>515.316014214484</c:v>
              </c:pt>
              <c:pt idx="16">
                <c:v>400.044676148796</c:v>
              </c:pt>
              <c:pt idx="17">
                <c:v>272.038825641469</c:v>
              </c:pt>
              <c:pt idx="18">
                <c:v>138.155385467261</c:v>
              </c:pt>
            </c:numLit>
          </c:val>
          <c:smooth val="0"/>
        </c:ser>
        <c:ser>
          <c:idx val="1"/>
          <c:order val="1"/>
          <c:tx>
            <c:v>Gross Prem Reserve
(no margin)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Lit>
          </c:cat>
          <c:val>
            <c:numLit>
              <c:ptCount val="19"/>
              <c:pt idx="0">
                <c:v>-39.8545070231182</c:v>
              </c:pt>
              <c:pt idx="1">
                <c:v>70.5419938435963</c:v>
              </c:pt>
              <c:pt idx="2">
                <c:v>175.850119106391</c:v>
              </c:pt>
              <c:pt idx="3">
                <c:v>291.321714096658</c:v>
              </c:pt>
              <c:pt idx="4">
                <c:v>384.411412237663</c:v>
              </c:pt>
              <c:pt idx="5">
                <c:v>462.674242095824</c:v>
              </c:pt>
              <c:pt idx="6">
                <c:v>516.17990192444</c:v>
              </c:pt>
              <c:pt idx="7">
                <c:v>556.02946930088</c:v>
              </c:pt>
              <c:pt idx="8">
                <c:v>591.517463317501</c:v>
              </c:pt>
              <c:pt idx="9">
                <c:v>616.011371175397</c:v>
              </c:pt>
              <c:pt idx="10">
                <c:v>629.595895423825</c:v>
              </c:pt>
              <c:pt idx="11">
                <c:v>635.680638125169</c:v>
              </c:pt>
              <c:pt idx="12">
                <c:v>622.190674635878</c:v>
              </c:pt>
              <c:pt idx="13">
                <c:v>580.909958086689</c:v>
              </c:pt>
              <c:pt idx="14">
                <c:v>511.322754531383</c:v>
              </c:pt>
              <c:pt idx="15">
                <c:v>438.762579526096</c:v>
              </c:pt>
              <c:pt idx="16">
                <c:v>344.616340166846</c:v>
              </c:pt>
              <c:pt idx="17">
                <c:v>236.312863029456</c:v>
              </c:pt>
              <c:pt idx="18">
                <c:v>121.138684527796</c:v>
              </c:pt>
            </c:numLit>
          </c:val>
          <c:smooth val="1"/>
        </c:ser>
        <c:marker val="1"/>
        <c:axId val="8194909"/>
        <c:axId val="6645318"/>
      </c:lineChart>
      <c:catAx>
        <c:axId val="819490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645318"/>
        <c:crosses val="autoZero"/>
        <c:auto val="1"/>
        <c:lblOffset val="100"/>
        <c:tickLblSkip val="1"/>
        <c:noMultiLvlLbl val="0"/>
      </c:catAx>
      <c:valAx>
        <c:axId val="6645318"/>
        <c:scaling>
          <c:orientation val="minMax"/>
          <c:max val="8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8194909"/>
        <c:crossesAt val="1"/>
        <c:crossBetween val="between"/>
        <c:dispUnits/>
        <c:majorUnit val="100"/>
      </c:valAx>
      <c:spPr>
        <a:noFill/>
        <a:ln>
          <a:noFill/>
        </a:ln>
      </c:spPr>
    </c:plotArea>
    <c:legend>
      <c:legendPos val="r"/>
      <c:layout>
        <c:manualLayout>
          <c:xMode val="edge"/>
          <c:yMode val="edge"/>
          <c:x val="0.253"/>
          <c:y val="0.8945"/>
          <c:w val="0.44325"/>
          <c:h val="0.105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85725</xdr:rowOff>
    </xdr:from>
    <xdr:to>
      <xdr:col>11</xdr:col>
      <xdr:colOff>542925</xdr:colOff>
      <xdr:row>21</xdr:row>
      <xdr:rowOff>161925</xdr:rowOff>
    </xdr:to>
    <xdr:sp>
      <xdr:nvSpPr>
        <xdr:cNvPr id="1" name="TextBox 1"/>
        <xdr:cNvSpPr txBox="1">
          <a:spLocks noChangeArrowheads="1"/>
        </xdr:cNvSpPr>
      </xdr:nvSpPr>
      <xdr:spPr>
        <a:xfrm>
          <a:off x="247650" y="85725"/>
          <a:ext cx="6600825" cy="407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This file provides summary exhibit templates that might be used to assist the user when analyzing</a:t>
          </a:r>
          <a:r>
            <a:rPr lang="en-US" cap="none" sz="1200" b="0" i="0" u="none" baseline="0">
              <a:solidFill>
                <a:srgbClr val="000000"/>
              </a:solidFill>
              <a:latin typeface="Calibri"/>
              <a:ea typeface="Calibri"/>
              <a:cs typeface="Calibri"/>
            </a:rPr>
            <a:t> the impacts of assumptions and margins on reserves in the current valuation year as well as on projected reserves in future years.
</a:t>
          </a:r>
          <a:r>
            <a:rPr lang="en-US" cap="none" sz="1200" b="0" i="0" u="none" baseline="0">
              <a:solidFill>
                <a:srgbClr val="000000"/>
              </a:solidFill>
              <a:latin typeface="Calibri"/>
              <a:ea typeface="Calibri"/>
              <a:cs typeface="Calibri"/>
            </a:rPr>
            <a:t>The</a:t>
          </a:r>
          <a:r>
            <a:rPr lang="en-US" cap="none" sz="1200" b="0" i="0" u="none" baseline="0">
              <a:solidFill>
                <a:srgbClr val="000000"/>
              </a:solidFill>
              <a:latin typeface="Calibri"/>
              <a:ea typeface="Calibri"/>
              <a:cs typeface="Calibri"/>
            </a:rPr>
            <a:t> templates are provided using example results.  All values are for demonstration purposes only.
</a:t>
          </a:r>
          <a:r>
            <a:rPr lang="en-US" cap="none" sz="1200" b="0" i="0" u="none" baseline="0">
              <a:solidFill>
                <a:srgbClr val="000000"/>
              </a:solidFill>
              <a:latin typeface="Calibri"/>
              <a:ea typeface="Calibri"/>
              <a:cs typeface="Calibri"/>
            </a:rPr>
            <a:t>Users may adjust the templates to show different or additional sensitivity tests and/or margin impacts.  For example, a user may want to show the impacts from a rider offering morbidity benefits, include effects that may result from internal risk offsetting.
</a:t>
          </a:r>
          <a:r>
            <a:rPr lang="en-US" cap="none" sz="1200" b="0" i="0" u="none" baseline="0">
              <a:solidFill>
                <a:srgbClr val="000000"/>
              </a:solidFill>
              <a:latin typeface="Calibri"/>
              <a:ea typeface="Calibri"/>
              <a:cs typeface="Calibri"/>
            </a:rPr>
            <a:t>Users should make other adjustments as needed.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American Academy of Actuaries took reasonable steps to develop this file consistent with accepted actuarial principles and practices. However, the Academy makes no representation or warranty of any kind, express or implied, regarding the accuracy, adequacy, validity, or reliability of this file or that it is fit for use in any respect - and no such representation or warranty should be assumed or implied by any user. Actuaries, insurers, regulators and other parties use this file “AS IS” and solely at their own risk. The Academy is not responsible for the consequences of any decisions or actions taken in reliance upon or as a result of the information provided by this file and disclaims all responsibility for any party's use or misuse of its summary exhibit templates and for any work product generated through  their use or misuse.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95250</xdr:rowOff>
    </xdr:from>
    <xdr:to>
      <xdr:col>10</xdr:col>
      <xdr:colOff>352425</xdr:colOff>
      <xdr:row>46</xdr:row>
      <xdr:rowOff>85725</xdr:rowOff>
    </xdr:to>
    <xdr:graphicFrame>
      <xdr:nvGraphicFramePr>
        <xdr:cNvPr id="1" name="Chart 2"/>
        <xdr:cNvGraphicFramePr/>
      </xdr:nvGraphicFramePr>
      <xdr:xfrm>
        <a:off x="85725" y="6657975"/>
        <a:ext cx="6019800" cy="3543300"/>
      </xdr:xfrm>
      <a:graphic>
        <a:graphicData uri="http://schemas.openxmlformats.org/drawingml/2006/chart">
          <c:chart xmlns:c="http://schemas.openxmlformats.org/drawingml/2006/chart" r:id="rId1"/>
        </a:graphicData>
      </a:graphic>
    </xdr:graphicFrame>
    <xdr:clientData/>
  </xdr:twoCellAnchor>
  <xdr:twoCellAnchor>
    <xdr:from>
      <xdr:col>10</xdr:col>
      <xdr:colOff>419100</xdr:colOff>
      <xdr:row>27</xdr:row>
      <xdr:rowOff>95250</xdr:rowOff>
    </xdr:from>
    <xdr:to>
      <xdr:col>20</xdr:col>
      <xdr:colOff>19050</xdr:colOff>
      <xdr:row>46</xdr:row>
      <xdr:rowOff>85725</xdr:rowOff>
    </xdr:to>
    <xdr:graphicFrame>
      <xdr:nvGraphicFramePr>
        <xdr:cNvPr id="2" name="Chart 3"/>
        <xdr:cNvGraphicFramePr/>
      </xdr:nvGraphicFramePr>
      <xdr:xfrm>
        <a:off x="6172200" y="6657975"/>
        <a:ext cx="6019800" cy="3543300"/>
      </xdr:xfrm>
      <a:graphic>
        <a:graphicData uri="http://schemas.openxmlformats.org/drawingml/2006/chart">
          <c:chart xmlns:c="http://schemas.openxmlformats.org/drawingml/2006/chart" r:id="rId2"/>
        </a:graphicData>
      </a:graphic>
    </xdr:graphicFrame>
    <xdr:clientData/>
  </xdr:twoCellAnchor>
  <xdr:twoCellAnchor>
    <xdr:from>
      <xdr:col>22</xdr:col>
      <xdr:colOff>171450</xdr:colOff>
      <xdr:row>19</xdr:row>
      <xdr:rowOff>95250</xdr:rowOff>
    </xdr:from>
    <xdr:to>
      <xdr:col>28</xdr:col>
      <xdr:colOff>28575</xdr:colOff>
      <xdr:row>36</xdr:row>
      <xdr:rowOff>95250</xdr:rowOff>
    </xdr:to>
    <xdr:graphicFrame>
      <xdr:nvGraphicFramePr>
        <xdr:cNvPr id="3" name="Chart 1"/>
        <xdr:cNvGraphicFramePr/>
      </xdr:nvGraphicFramePr>
      <xdr:xfrm>
        <a:off x="13125450" y="5200650"/>
        <a:ext cx="4029075" cy="3105150"/>
      </xdr:xfrm>
      <a:graphic>
        <a:graphicData uri="http://schemas.openxmlformats.org/drawingml/2006/chart">
          <c:chart xmlns:c="http://schemas.openxmlformats.org/drawingml/2006/chart" r:id="rId3"/>
        </a:graphicData>
      </a:graphic>
    </xdr:graphicFrame>
    <xdr:clientData/>
  </xdr:twoCellAnchor>
  <xdr:twoCellAnchor>
    <xdr:from>
      <xdr:col>28</xdr:col>
      <xdr:colOff>171450</xdr:colOff>
      <xdr:row>19</xdr:row>
      <xdr:rowOff>95250</xdr:rowOff>
    </xdr:from>
    <xdr:to>
      <xdr:col>34</xdr:col>
      <xdr:colOff>19050</xdr:colOff>
      <xdr:row>36</xdr:row>
      <xdr:rowOff>95250</xdr:rowOff>
    </xdr:to>
    <xdr:graphicFrame>
      <xdr:nvGraphicFramePr>
        <xdr:cNvPr id="4" name="Chart 5"/>
        <xdr:cNvGraphicFramePr/>
      </xdr:nvGraphicFramePr>
      <xdr:xfrm>
        <a:off x="17297400" y="5200650"/>
        <a:ext cx="4019550" cy="3105150"/>
      </xdr:xfrm>
      <a:graphic>
        <a:graphicData uri="http://schemas.openxmlformats.org/drawingml/2006/chart">
          <c:chart xmlns:c="http://schemas.openxmlformats.org/drawingml/2006/chart" r:id="rId4"/>
        </a:graphicData>
      </a:graphic>
    </xdr:graphicFrame>
    <xdr:clientData/>
  </xdr:twoCellAnchor>
  <xdr:twoCellAnchor>
    <xdr:from>
      <xdr:col>22</xdr:col>
      <xdr:colOff>161925</xdr:colOff>
      <xdr:row>37</xdr:row>
      <xdr:rowOff>133350</xdr:rowOff>
    </xdr:from>
    <xdr:to>
      <xdr:col>28</xdr:col>
      <xdr:colOff>19050</xdr:colOff>
      <xdr:row>54</xdr:row>
      <xdr:rowOff>95250</xdr:rowOff>
    </xdr:to>
    <xdr:graphicFrame>
      <xdr:nvGraphicFramePr>
        <xdr:cNvPr id="5" name="Chart 6"/>
        <xdr:cNvGraphicFramePr/>
      </xdr:nvGraphicFramePr>
      <xdr:xfrm>
        <a:off x="13115925" y="8534400"/>
        <a:ext cx="4029075" cy="3171825"/>
      </xdr:xfrm>
      <a:graphic>
        <a:graphicData uri="http://schemas.openxmlformats.org/drawingml/2006/chart">
          <c:chart xmlns:c="http://schemas.openxmlformats.org/drawingml/2006/chart" r:id="rId5"/>
        </a:graphicData>
      </a:graphic>
    </xdr:graphicFrame>
    <xdr:clientData/>
  </xdr:twoCellAnchor>
  <xdr:twoCellAnchor>
    <xdr:from>
      <xdr:col>28</xdr:col>
      <xdr:colOff>180975</xdr:colOff>
      <xdr:row>37</xdr:row>
      <xdr:rowOff>133350</xdr:rowOff>
    </xdr:from>
    <xdr:to>
      <xdr:col>34</xdr:col>
      <xdr:colOff>38100</xdr:colOff>
      <xdr:row>54</xdr:row>
      <xdr:rowOff>95250</xdr:rowOff>
    </xdr:to>
    <xdr:graphicFrame>
      <xdr:nvGraphicFramePr>
        <xdr:cNvPr id="6" name="Chart 7"/>
        <xdr:cNvGraphicFramePr/>
      </xdr:nvGraphicFramePr>
      <xdr:xfrm>
        <a:off x="17306925" y="8534400"/>
        <a:ext cx="4029075" cy="3171825"/>
      </xdr:xfrm>
      <a:graphic>
        <a:graphicData uri="http://schemas.openxmlformats.org/drawingml/2006/chart">
          <c:chart xmlns:c="http://schemas.openxmlformats.org/drawingml/2006/chart" r:id="rId6"/>
        </a:graphicData>
      </a:graphic>
    </xdr:graphicFrame>
    <xdr:clientData/>
  </xdr:twoCellAnchor>
  <xdr:twoCellAnchor>
    <xdr:from>
      <xdr:col>22</xdr:col>
      <xdr:colOff>85725</xdr:colOff>
      <xdr:row>2</xdr:row>
      <xdr:rowOff>581025</xdr:rowOff>
    </xdr:from>
    <xdr:to>
      <xdr:col>33</xdr:col>
      <xdr:colOff>666750</xdr:colOff>
      <xdr:row>17</xdr:row>
      <xdr:rowOff>0</xdr:rowOff>
    </xdr:to>
    <xdr:graphicFrame>
      <xdr:nvGraphicFramePr>
        <xdr:cNvPr id="7" name="Chart 8"/>
        <xdr:cNvGraphicFramePr/>
      </xdr:nvGraphicFramePr>
      <xdr:xfrm>
        <a:off x="13039725" y="1257300"/>
        <a:ext cx="8229600" cy="34861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A1" sqref="A1"/>
    </sheetView>
  </sheetViews>
  <sheetFormatPr defaultColWidth="9.140625" defaultRowHeight="15"/>
  <cols>
    <col min="1" max="1" width="3.140625" style="0" customWidth="1"/>
  </cols>
  <sheetData/>
  <sheetProtection/>
  <printOptions/>
  <pageMargins left="0.25" right="0.2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7" tint="0.7999799847602844"/>
  </sheetPr>
  <dimension ref="A1:W50"/>
  <sheetViews>
    <sheetView showGridLines="0" zoomScalePageLayoutView="0" workbookViewId="0" topLeftCell="A1">
      <selection activeCell="A1" sqref="A1"/>
    </sheetView>
  </sheetViews>
  <sheetFormatPr defaultColWidth="9.140625" defaultRowHeight="15"/>
  <cols>
    <col min="1" max="1" width="0.85546875" style="0" customWidth="1"/>
    <col min="2" max="2" width="34.00390625" style="0" customWidth="1"/>
    <col min="3" max="4" width="14.140625" style="0" customWidth="1"/>
    <col min="5" max="5" width="6.7109375" style="0" customWidth="1"/>
    <col min="6" max="6" width="46.00390625" style="0" customWidth="1"/>
    <col min="7" max="8" width="14.140625" style="0" customWidth="1"/>
    <col min="9" max="9" width="0.71875" style="0" customWidth="1"/>
    <col min="10" max="10" width="4.7109375" style="0" customWidth="1"/>
    <col min="11" max="11" width="19.421875" style="0" customWidth="1"/>
    <col min="12" max="12" width="25.57421875" style="0" customWidth="1"/>
    <col min="13" max="13" width="12.421875" style="0" customWidth="1"/>
  </cols>
  <sheetData>
    <row r="1" ht="34.5" customHeight="1">
      <c r="B1" s="40" t="s">
        <v>91</v>
      </c>
    </row>
    <row r="2" spans="2:23" ht="20.25" customHeight="1">
      <c r="B2" s="42" t="s">
        <v>92</v>
      </c>
      <c r="C2" s="43"/>
      <c r="D2" s="43"/>
      <c r="E2" s="43"/>
      <c r="F2" s="43"/>
      <c r="G2" s="43"/>
      <c r="H2" s="43"/>
      <c r="I2" s="43"/>
      <c r="J2" s="43"/>
      <c r="K2" s="43"/>
      <c r="W2" s="36"/>
    </row>
    <row r="3" spans="1:23" ht="77.25" customHeight="1">
      <c r="A3" s="41"/>
      <c r="B3" s="49" t="s">
        <v>98</v>
      </c>
      <c r="C3" s="50"/>
      <c r="D3" s="50"/>
      <c r="E3" s="50"/>
      <c r="F3" s="50"/>
      <c r="G3" s="50"/>
      <c r="H3" s="50"/>
      <c r="I3" s="50"/>
      <c r="J3" s="50"/>
      <c r="K3" s="50"/>
      <c r="L3" s="39"/>
      <c r="M3" s="39"/>
      <c r="N3" s="39"/>
      <c r="O3" s="39"/>
      <c r="P3" s="39"/>
      <c r="Q3" s="39"/>
      <c r="R3" s="39"/>
      <c r="S3" s="39"/>
      <c r="T3" s="39"/>
      <c r="W3" s="36"/>
    </row>
    <row r="4" spans="1:23" ht="13.5" customHeight="1">
      <c r="A4" s="40"/>
      <c r="W4" s="36"/>
    </row>
    <row r="5" spans="2:11" ht="15">
      <c r="B5" s="9" t="s">
        <v>16</v>
      </c>
      <c r="F5" s="9" t="s">
        <v>11</v>
      </c>
      <c r="K5" s="9" t="s">
        <v>93</v>
      </c>
    </row>
    <row r="7" spans="2:12" ht="14.25">
      <c r="B7" s="21" t="s">
        <v>44</v>
      </c>
      <c r="C7" s="47" t="s">
        <v>12</v>
      </c>
      <c r="D7" s="51"/>
      <c r="F7" s="21" t="s">
        <v>44</v>
      </c>
      <c r="G7" s="47" t="s">
        <v>12</v>
      </c>
      <c r="H7" s="51"/>
      <c r="K7" s="21" t="s">
        <v>44</v>
      </c>
      <c r="L7" s="25" t="s">
        <v>47</v>
      </c>
    </row>
    <row r="8" spans="2:12" ht="14.25">
      <c r="B8" s="22" t="s">
        <v>17</v>
      </c>
      <c r="C8" s="23" t="s">
        <v>43</v>
      </c>
      <c r="D8" s="24" t="s">
        <v>14</v>
      </c>
      <c r="F8" s="22" t="s">
        <v>13</v>
      </c>
      <c r="G8" s="23" t="s">
        <v>43</v>
      </c>
      <c r="H8" s="24" t="s">
        <v>14</v>
      </c>
      <c r="K8" s="22" t="s">
        <v>0</v>
      </c>
      <c r="L8" s="27" t="s">
        <v>45</v>
      </c>
    </row>
    <row r="9" spans="2:12" ht="14.25">
      <c r="B9" s="10" t="s">
        <v>15</v>
      </c>
      <c r="C9" s="11">
        <v>0</v>
      </c>
      <c r="D9" s="12">
        <v>0</v>
      </c>
      <c r="F9" s="10" t="s">
        <v>15</v>
      </c>
      <c r="G9" s="11">
        <v>0</v>
      </c>
      <c r="H9" s="12">
        <v>0</v>
      </c>
      <c r="K9" s="29">
        <v>1</v>
      </c>
      <c r="L9" s="31">
        <v>0.02</v>
      </c>
    </row>
    <row r="10" spans="2:12" ht="14.25">
      <c r="B10" s="13" t="s">
        <v>18</v>
      </c>
      <c r="C10" s="11">
        <v>0.01</v>
      </c>
      <c r="D10" s="12">
        <v>0.005</v>
      </c>
      <c r="F10" s="13" t="s">
        <v>100</v>
      </c>
      <c r="G10" s="11">
        <v>0.05</v>
      </c>
      <c r="H10" s="12">
        <v>0.015</v>
      </c>
      <c r="K10" s="28">
        <f>K9+1</f>
        <v>2</v>
      </c>
      <c r="L10" s="12">
        <v>0.01</v>
      </c>
    </row>
    <row r="11" spans="2:12" ht="14.25">
      <c r="B11" s="13" t="s">
        <v>19</v>
      </c>
      <c r="C11" s="11">
        <v>0.055</v>
      </c>
      <c r="D11" s="12">
        <v>0.02</v>
      </c>
      <c r="F11" s="13" t="s">
        <v>101</v>
      </c>
      <c r="G11" s="11">
        <v>0.1</v>
      </c>
      <c r="H11" s="12">
        <v>0.03</v>
      </c>
      <c r="K11" s="28">
        <f aca="true" t="shared" si="0" ref="K11:K22">K10+1</f>
        <v>3</v>
      </c>
      <c r="L11" s="12">
        <v>0.002</v>
      </c>
    </row>
    <row r="12" spans="2:12" ht="14.25">
      <c r="B12" s="13" t="s">
        <v>20</v>
      </c>
      <c r="C12" s="11">
        <v>0.11</v>
      </c>
      <c r="D12" s="12">
        <v>0.035</v>
      </c>
      <c r="F12" s="13" t="s">
        <v>102</v>
      </c>
      <c r="G12" s="11">
        <v>0.2</v>
      </c>
      <c r="H12" s="12">
        <v>0.06</v>
      </c>
      <c r="K12" s="28">
        <f t="shared" si="0"/>
        <v>4</v>
      </c>
      <c r="L12" s="12">
        <v>-0.01</v>
      </c>
    </row>
    <row r="13" spans="2:12" ht="14.25">
      <c r="B13" s="18"/>
      <c r="C13" s="19"/>
      <c r="D13" s="19"/>
      <c r="F13" s="13" t="s">
        <v>103</v>
      </c>
      <c r="G13" s="11">
        <v>0.1</v>
      </c>
      <c r="H13" s="12">
        <v>0.03</v>
      </c>
      <c r="K13" s="28">
        <f t="shared" si="0"/>
        <v>5</v>
      </c>
      <c r="L13" s="12">
        <v>-0.02</v>
      </c>
    </row>
    <row r="14" spans="2:12" ht="14.25">
      <c r="B14" s="13" t="s">
        <v>41</v>
      </c>
      <c r="C14" s="11">
        <v>0.225</v>
      </c>
      <c r="D14" s="12">
        <v>0.07</v>
      </c>
      <c r="F14" s="10" t="s">
        <v>96</v>
      </c>
      <c r="G14" s="11">
        <v>0.1</v>
      </c>
      <c r="H14" s="12">
        <v>0.065</v>
      </c>
      <c r="K14" s="28">
        <f t="shared" si="0"/>
        <v>6</v>
      </c>
      <c r="L14" s="12">
        <v>-0.03</v>
      </c>
    </row>
    <row r="15" spans="2:12" ht="14.25">
      <c r="B15" s="14" t="s">
        <v>97</v>
      </c>
      <c r="C15" s="15">
        <v>0.4</v>
      </c>
      <c r="D15" s="16">
        <v>0.12</v>
      </c>
      <c r="F15" s="13" t="s">
        <v>104</v>
      </c>
      <c r="G15" s="11">
        <v>0.035</v>
      </c>
      <c r="H15" s="12">
        <v>0.005</v>
      </c>
      <c r="K15" s="28">
        <f t="shared" si="0"/>
        <v>7</v>
      </c>
      <c r="L15" s="12">
        <v>-0.04</v>
      </c>
    </row>
    <row r="16" spans="6:12" ht="14.25">
      <c r="F16" s="14" t="s">
        <v>56</v>
      </c>
      <c r="G16" s="15">
        <v>-0.02</v>
      </c>
      <c r="H16" s="16">
        <v>-0.005</v>
      </c>
      <c r="K16" s="28">
        <f t="shared" si="0"/>
        <v>8</v>
      </c>
      <c r="L16" s="12">
        <v>-0.05</v>
      </c>
    </row>
    <row r="17" spans="2:12" ht="15">
      <c r="B17" s="9" t="s">
        <v>23</v>
      </c>
      <c r="F17" s="33"/>
      <c r="G17" s="33"/>
      <c r="H17" s="33"/>
      <c r="K17" s="28">
        <f t="shared" si="0"/>
        <v>9</v>
      </c>
      <c r="L17" s="12">
        <v>-0.08</v>
      </c>
    </row>
    <row r="18" spans="6:12" ht="15">
      <c r="F18" s="9" t="s">
        <v>32</v>
      </c>
      <c r="K18" s="28">
        <f t="shared" si="0"/>
        <v>10</v>
      </c>
      <c r="L18" s="12">
        <v>-0.1</v>
      </c>
    </row>
    <row r="19" spans="2:12" ht="14.25">
      <c r="B19" s="21" t="s">
        <v>44</v>
      </c>
      <c r="C19" s="47" t="s">
        <v>12</v>
      </c>
      <c r="D19" s="51"/>
      <c r="K19" s="28">
        <f t="shared" si="0"/>
        <v>11</v>
      </c>
      <c r="L19" s="12">
        <v>-0.12</v>
      </c>
    </row>
    <row r="20" spans="2:12" ht="14.25">
      <c r="B20" s="22" t="s">
        <v>24</v>
      </c>
      <c r="C20" s="23" t="s">
        <v>43</v>
      </c>
      <c r="D20" s="24" t="s">
        <v>14</v>
      </c>
      <c r="F20" s="21" t="s">
        <v>44</v>
      </c>
      <c r="G20" s="47" t="s">
        <v>12</v>
      </c>
      <c r="H20" s="51"/>
      <c r="K20" s="28">
        <f t="shared" si="0"/>
        <v>12</v>
      </c>
      <c r="L20" s="12">
        <v>-0.12</v>
      </c>
    </row>
    <row r="21" spans="2:12" ht="14.25">
      <c r="B21" s="10" t="s">
        <v>15</v>
      </c>
      <c r="C21" s="11">
        <v>0</v>
      </c>
      <c r="D21" s="12">
        <v>0</v>
      </c>
      <c r="F21" s="22" t="s">
        <v>33</v>
      </c>
      <c r="G21" s="23" t="s">
        <v>43</v>
      </c>
      <c r="H21" s="24" t="s">
        <v>14</v>
      </c>
      <c r="K21" s="28">
        <f t="shared" si="0"/>
        <v>13</v>
      </c>
      <c r="L21" s="12">
        <v>-0.12</v>
      </c>
    </row>
    <row r="22" spans="2:12" ht="14.25">
      <c r="B22" s="13" t="s">
        <v>20</v>
      </c>
      <c r="C22" s="11">
        <v>0.0125</v>
      </c>
      <c r="D22" s="12">
        <v>0.002</v>
      </c>
      <c r="F22" s="10" t="s">
        <v>15</v>
      </c>
      <c r="G22" s="11">
        <v>0</v>
      </c>
      <c r="H22" s="12">
        <v>0</v>
      </c>
      <c r="K22" s="28">
        <f t="shared" si="0"/>
        <v>14</v>
      </c>
      <c r="L22" s="12">
        <v>-0.12</v>
      </c>
    </row>
    <row r="23" spans="2:12" ht="14.25">
      <c r="B23" s="13" t="s">
        <v>21</v>
      </c>
      <c r="C23" s="11">
        <v>0.025</v>
      </c>
      <c r="D23" s="12">
        <v>0.004</v>
      </c>
      <c r="F23" s="13" t="s">
        <v>18</v>
      </c>
      <c r="G23" s="11">
        <v>0.005</v>
      </c>
      <c r="H23" s="12">
        <v>0.0025</v>
      </c>
      <c r="K23" s="28" t="s">
        <v>95</v>
      </c>
      <c r="L23" s="12">
        <v>-0.12</v>
      </c>
    </row>
    <row r="24" spans="2:12" ht="14.25">
      <c r="B24" s="14" t="s">
        <v>22</v>
      </c>
      <c r="C24" s="15">
        <v>0.063</v>
      </c>
      <c r="D24" s="16">
        <v>0.01</v>
      </c>
      <c r="F24" s="13" t="s">
        <v>19</v>
      </c>
      <c r="G24" s="11">
        <v>0.02</v>
      </c>
      <c r="H24" s="12">
        <v>0.015</v>
      </c>
      <c r="K24" s="30" t="s">
        <v>46</v>
      </c>
      <c r="L24" s="32">
        <v>-0.1</v>
      </c>
    </row>
    <row r="25" spans="6:8" ht="14.25">
      <c r="F25" s="14" t="s">
        <v>55</v>
      </c>
      <c r="G25" s="15">
        <v>-0.02</v>
      </c>
      <c r="H25" s="16">
        <v>-0.01</v>
      </c>
    </row>
    <row r="26" spans="2:11" ht="15">
      <c r="B26" s="9" t="s">
        <v>25</v>
      </c>
      <c r="K26" s="9" t="s">
        <v>34</v>
      </c>
    </row>
    <row r="27" ht="15">
      <c r="F27" s="9" t="s">
        <v>48</v>
      </c>
    </row>
    <row r="28" spans="2:13" ht="14.25">
      <c r="B28" s="21" t="s">
        <v>44</v>
      </c>
      <c r="C28" s="47" t="s">
        <v>12</v>
      </c>
      <c r="D28" s="52"/>
      <c r="K28" s="21" t="s">
        <v>44</v>
      </c>
      <c r="L28" s="47" t="s">
        <v>12</v>
      </c>
      <c r="M28" s="48"/>
    </row>
    <row r="29" spans="2:13" ht="14.25">
      <c r="B29" s="22" t="s">
        <v>26</v>
      </c>
      <c r="C29" s="23" t="s">
        <v>43</v>
      </c>
      <c r="D29" s="24" t="s">
        <v>14</v>
      </c>
      <c r="F29" s="21" t="s">
        <v>94</v>
      </c>
      <c r="G29" s="47" t="s">
        <v>12</v>
      </c>
      <c r="H29" s="51"/>
      <c r="K29" s="22" t="s">
        <v>35</v>
      </c>
      <c r="L29" s="23" t="s">
        <v>43</v>
      </c>
      <c r="M29" s="24" t="s">
        <v>14</v>
      </c>
    </row>
    <row r="30" spans="2:13" ht="14.25">
      <c r="B30" s="10" t="s">
        <v>15</v>
      </c>
      <c r="C30" s="11">
        <v>0</v>
      </c>
      <c r="D30" s="12">
        <v>0</v>
      </c>
      <c r="F30" s="22" t="s">
        <v>49</v>
      </c>
      <c r="G30" s="23" t="s">
        <v>43</v>
      </c>
      <c r="H30" s="24" t="s">
        <v>14</v>
      </c>
      <c r="K30" s="10" t="s">
        <v>15</v>
      </c>
      <c r="L30" s="11">
        <v>0</v>
      </c>
      <c r="M30" s="12">
        <v>0</v>
      </c>
    </row>
    <row r="31" spans="2:13" ht="14.25">
      <c r="B31" s="13" t="s">
        <v>27</v>
      </c>
      <c r="C31" s="11">
        <v>-0.13</v>
      </c>
      <c r="D31" s="12">
        <v>-0.02</v>
      </c>
      <c r="F31" s="10" t="s">
        <v>50</v>
      </c>
      <c r="G31" s="11">
        <v>0</v>
      </c>
      <c r="H31" s="12">
        <v>0</v>
      </c>
      <c r="K31" s="13" t="s">
        <v>36</v>
      </c>
      <c r="L31" s="11">
        <v>0.005</v>
      </c>
      <c r="M31" s="12">
        <v>0.0025</v>
      </c>
    </row>
    <row r="32" spans="2:13" ht="14.25">
      <c r="B32" s="13" t="s">
        <v>28</v>
      </c>
      <c r="C32" s="11">
        <v>-0.065</v>
      </c>
      <c r="D32" s="12">
        <v>-0.01</v>
      </c>
      <c r="F32" s="13" t="s">
        <v>51</v>
      </c>
      <c r="G32" s="11">
        <v>0.01</v>
      </c>
      <c r="H32" s="12">
        <v>0.005</v>
      </c>
      <c r="K32" s="13" t="s">
        <v>37</v>
      </c>
      <c r="L32" s="11">
        <v>0.01</v>
      </c>
      <c r="M32" s="12">
        <v>0.005</v>
      </c>
    </row>
    <row r="33" spans="2:13" ht="14.25">
      <c r="B33" s="13" t="s">
        <v>29</v>
      </c>
      <c r="C33" s="11">
        <v>0</v>
      </c>
      <c r="D33" s="12">
        <v>0</v>
      </c>
      <c r="F33" s="13" t="s">
        <v>52</v>
      </c>
      <c r="G33" s="11">
        <v>0.05</v>
      </c>
      <c r="H33" s="12">
        <v>0.025</v>
      </c>
      <c r="K33" s="13" t="s">
        <v>38</v>
      </c>
      <c r="L33" s="11">
        <v>0.02</v>
      </c>
      <c r="M33" s="12">
        <v>0.015</v>
      </c>
    </row>
    <row r="34" spans="2:13" ht="14.25">
      <c r="B34" s="10" t="s">
        <v>30</v>
      </c>
      <c r="C34" s="11">
        <v>0.065</v>
      </c>
      <c r="D34" s="12">
        <v>0.01</v>
      </c>
      <c r="F34" s="13" t="s">
        <v>53</v>
      </c>
      <c r="G34" s="11">
        <v>0.04</v>
      </c>
      <c r="H34" s="12">
        <v>0.015</v>
      </c>
      <c r="K34" s="13" t="s">
        <v>39</v>
      </c>
      <c r="L34" s="11">
        <v>0.04</v>
      </c>
      <c r="M34" s="12">
        <v>0.035</v>
      </c>
    </row>
    <row r="35" spans="2:13" ht="14.25">
      <c r="B35" s="20" t="s">
        <v>31</v>
      </c>
      <c r="C35" s="15">
        <v>0.13</v>
      </c>
      <c r="D35" s="16">
        <v>0.02</v>
      </c>
      <c r="F35" s="14" t="s">
        <v>54</v>
      </c>
      <c r="G35" s="15">
        <v>0.035</v>
      </c>
      <c r="H35" s="16">
        <v>0.012</v>
      </c>
      <c r="K35" s="14" t="s">
        <v>40</v>
      </c>
      <c r="L35" s="15">
        <v>0.08</v>
      </c>
      <c r="M35" s="16">
        <v>0.065</v>
      </c>
    </row>
    <row r="36" spans="2:12" ht="14.25">
      <c r="B36" s="33"/>
      <c r="C36" s="33"/>
      <c r="D36" s="33"/>
      <c r="K36" s="33"/>
      <c r="L36" s="33"/>
    </row>
    <row r="37" spans="2:12" ht="14.25">
      <c r="B37" s="33"/>
      <c r="C37" s="33"/>
      <c r="D37" s="33"/>
      <c r="K37" s="33"/>
      <c r="L37" s="33"/>
    </row>
    <row r="38" spans="2:12" ht="14.25">
      <c r="B38" s="33"/>
      <c r="C38" s="33"/>
      <c r="D38" s="33"/>
      <c r="F38" s="17"/>
      <c r="G38" s="11"/>
      <c r="H38" s="11"/>
      <c r="K38" s="33"/>
      <c r="L38" s="33"/>
    </row>
    <row r="39" spans="2:12" ht="14.25">
      <c r="B39" s="33"/>
      <c r="C39" s="33"/>
      <c r="D39" s="33"/>
      <c r="F39" s="33"/>
      <c r="G39" s="33"/>
      <c r="H39" s="33"/>
      <c r="K39" s="33"/>
      <c r="L39" s="33"/>
    </row>
    <row r="40" spans="2:12" ht="14.25">
      <c r="B40" s="33"/>
      <c r="C40" s="33"/>
      <c r="D40" s="33"/>
      <c r="F40" s="33"/>
      <c r="G40" s="33"/>
      <c r="H40" s="33"/>
      <c r="K40" s="33"/>
      <c r="L40" s="33"/>
    </row>
    <row r="41" spans="2:12" ht="14.25">
      <c r="B41" s="33"/>
      <c r="C41" s="33"/>
      <c r="D41" s="33"/>
      <c r="F41" s="33"/>
      <c r="G41" s="33"/>
      <c r="H41" s="33"/>
      <c r="K41" s="33"/>
      <c r="L41" s="33"/>
    </row>
    <row r="42" spans="2:13" ht="14.25">
      <c r="B42" s="33"/>
      <c r="C42" s="33"/>
      <c r="D42" s="33"/>
      <c r="F42" s="33"/>
      <c r="G42" s="33"/>
      <c r="H42" s="33"/>
      <c r="K42" s="33"/>
      <c r="L42" s="33"/>
      <c r="M42" s="33"/>
    </row>
    <row r="43" spans="2:21" ht="14.25">
      <c r="B43" s="33"/>
      <c r="C43" s="33"/>
      <c r="D43" s="33"/>
      <c r="E43" s="33"/>
      <c r="F43" s="33"/>
      <c r="G43" s="33"/>
      <c r="H43" s="33"/>
      <c r="I43" s="33"/>
      <c r="J43" s="33"/>
      <c r="K43" s="33"/>
      <c r="L43" s="33"/>
      <c r="M43" s="33"/>
      <c r="N43" s="33"/>
      <c r="O43" s="33"/>
      <c r="P43" s="33"/>
      <c r="Q43" s="33"/>
      <c r="R43" s="33"/>
      <c r="S43" s="33"/>
      <c r="T43" s="33"/>
      <c r="U43" s="33"/>
    </row>
    <row r="44" spans="2:21" s="26" customFormat="1" ht="44.25" customHeight="1">
      <c r="B44"/>
      <c r="C44"/>
      <c r="D44"/>
      <c r="E44" s="33"/>
      <c r="F44" s="33"/>
      <c r="G44" s="33"/>
      <c r="H44" s="33"/>
      <c r="I44" s="33"/>
      <c r="J44" s="33"/>
      <c r="K44"/>
      <c r="L44"/>
      <c r="M44" s="33"/>
      <c r="N44" s="33"/>
      <c r="O44" s="33"/>
      <c r="P44" s="33"/>
      <c r="Q44" s="33"/>
      <c r="R44" s="34"/>
      <c r="S44" s="34"/>
      <c r="T44" s="34"/>
      <c r="U44" s="34"/>
    </row>
    <row r="45" spans="2:21" s="26" customFormat="1" ht="44.25" customHeight="1">
      <c r="B45"/>
      <c r="C45"/>
      <c r="D45"/>
      <c r="E45" s="33"/>
      <c r="F45" s="33"/>
      <c r="G45" s="33"/>
      <c r="H45" s="33"/>
      <c r="I45" s="33"/>
      <c r="J45" s="33"/>
      <c r="K45"/>
      <c r="L45"/>
      <c r="M45" s="33"/>
      <c r="N45" s="33"/>
      <c r="O45" s="33"/>
      <c r="P45" s="33"/>
      <c r="Q45" s="33"/>
      <c r="R45" s="34"/>
      <c r="S45" s="34"/>
      <c r="T45" s="34"/>
      <c r="U45" s="34"/>
    </row>
    <row r="46" spans="2:21" s="26" customFormat="1" ht="44.25" customHeight="1">
      <c r="B46"/>
      <c r="C46"/>
      <c r="D46"/>
      <c r="E46" s="33"/>
      <c r="F46"/>
      <c r="G46"/>
      <c r="H46"/>
      <c r="I46" s="33"/>
      <c r="J46" s="33"/>
      <c r="K46"/>
      <c r="L46"/>
      <c r="M46" s="33"/>
      <c r="N46" s="33"/>
      <c r="O46" s="33"/>
      <c r="P46" s="33"/>
      <c r="Q46" s="33"/>
      <c r="R46" s="34"/>
      <c r="S46" s="34"/>
      <c r="T46" s="34"/>
      <c r="U46" s="34"/>
    </row>
    <row r="47" spans="5:21" ht="14.25">
      <c r="E47" s="33"/>
      <c r="I47" s="33"/>
      <c r="J47" s="33"/>
      <c r="M47" s="33"/>
      <c r="N47" s="33"/>
      <c r="O47" s="33"/>
      <c r="P47" s="33"/>
      <c r="Q47" s="33"/>
      <c r="R47" s="33"/>
      <c r="S47" s="33"/>
      <c r="T47" s="33"/>
      <c r="U47" s="33"/>
    </row>
    <row r="48" spans="5:21" ht="14.25">
      <c r="E48" s="33"/>
      <c r="I48" s="33"/>
      <c r="J48" s="33"/>
      <c r="M48" s="33"/>
      <c r="N48" s="33"/>
      <c r="O48" s="33"/>
      <c r="P48" s="33"/>
      <c r="Q48" s="33"/>
      <c r="R48" s="33"/>
      <c r="S48" s="33"/>
      <c r="T48" s="33"/>
      <c r="U48" s="33"/>
    </row>
    <row r="49" spans="5:21" ht="14.25">
      <c r="E49" s="33"/>
      <c r="I49" s="33"/>
      <c r="J49" s="33"/>
      <c r="M49" s="33"/>
      <c r="N49" s="33"/>
      <c r="O49" s="33"/>
      <c r="P49" s="33"/>
      <c r="Q49" s="33"/>
      <c r="R49" s="33"/>
      <c r="S49" s="33"/>
      <c r="T49" s="33"/>
      <c r="U49" s="33"/>
    </row>
    <row r="50" spans="5:21" ht="14.25">
      <c r="E50" s="33"/>
      <c r="I50" s="33"/>
      <c r="J50" s="33"/>
      <c r="N50" s="33"/>
      <c r="O50" s="33"/>
      <c r="P50" s="33"/>
      <c r="Q50" s="33"/>
      <c r="R50" s="33"/>
      <c r="S50" s="33"/>
      <c r="T50" s="33"/>
      <c r="U50" s="33"/>
    </row>
  </sheetData>
  <sheetProtection/>
  <mergeCells count="8">
    <mergeCell ref="L28:M28"/>
    <mergeCell ref="B3:K3"/>
    <mergeCell ref="G29:H29"/>
    <mergeCell ref="C28:D28"/>
    <mergeCell ref="G20:H20"/>
    <mergeCell ref="G7:H7"/>
    <mergeCell ref="C7:D7"/>
    <mergeCell ref="C19:D19"/>
  </mergeCells>
  <conditionalFormatting sqref="G5:H6 G38:H38 G16:H17 C30:D35 G22:H25 L30:M35 L9:L23 C21:D23 G9:H14 C9:D15">
    <cfRule type="cellIs" priority="11" dxfId="8" operator="lessThan" stopIfTrue="1">
      <formula>0</formula>
    </cfRule>
    <cfRule type="cellIs" priority="12" dxfId="9" operator="greaterThan" stopIfTrue="1">
      <formula>0</formula>
    </cfRule>
  </conditionalFormatting>
  <conditionalFormatting sqref="G31:H35">
    <cfRule type="cellIs" priority="7" dxfId="8" operator="lessThan" stopIfTrue="1">
      <formula>0</formula>
    </cfRule>
    <cfRule type="cellIs" priority="8" dxfId="9" operator="greaterThan" stopIfTrue="1">
      <formula>0</formula>
    </cfRule>
  </conditionalFormatting>
  <conditionalFormatting sqref="G15:H15">
    <cfRule type="cellIs" priority="3" dxfId="8" operator="lessThan" stopIfTrue="1">
      <formula>0</formula>
    </cfRule>
    <cfRule type="cellIs" priority="4" dxfId="9" operator="greaterThan" stopIfTrue="1">
      <formula>0</formula>
    </cfRule>
  </conditionalFormatting>
  <conditionalFormatting sqref="C24:D24">
    <cfRule type="cellIs" priority="1" dxfId="8" operator="lessThan" stopIfTrue="1">
      <formula>0</formula>
    </cfRule>
    <cfRule type="cellIs" priority="2" dxfId="9" operator="greaterThan" stopIfTrue="1">
      <formula>0</formula>
    </cfRule>
  </conditionalFormatting>
  <printOptions/>
  <pageMargins left="0.25" right="0.25"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theme="7" tint="0.7999799847602844"/>
  </sheetPr>
  <dimension ref="A1:AM73"/>
  <sheetViews>
    <sheetView showGridLines="0" zoomScaleSheetLayoutView="70" zoomScalePageLayoutView="60" workbookViewId="0" topLeftCell="A1">
      <selection activeCell="L1" sqref="L1"/>
    </sheetView>
  </sheetViews>
  <sheetFormatPr defaultColWidth="9.140625" defaultRowHeight="15"/>
  <cols>
    <col min="2" max="2" width="1.1484375" style="0" customWidth="1"/>
    <col min="3" max="3" width="15.140625" style="0" customWidth="1"/>
    <col min="4" max="4" width="1.1484375" style="0" customWidth="1"/>
    <col min="5" max="8" width="11.7109375" style="0" customWidth="1"/>
    <col min="9" max="9" width="1.1484375" style="0" customWidth="1"/>
    <col min="10" max="16" width="11.7109375" style="0" customWidth="1"/>
    <col min="17" max="17" width="1.1484375" style="0" customWidth="1"/>
    <col min="18" max="18" width="12.00390625" style="0" customWidth="1"/>
    <col min="19" max="19" width="1.1484375" style="0" customWidth="1"/>
    <col min="20" max="20" width="11.7109375" style="0" customWidth="1"/>
    <col min="21" max="21" width="3.140625" style="0" customWidth="1"/>
    <col min="22" max="22" width="8.57421875" style="0" customWidth="1"/>
    <col min="23" max="36" width="10.421875" style="0" customWidth="1"/>
    <col min="37" max="37" width="2.421875" style="0" customWidth="1"/>
    <col min="38" max="51" width="10.421875" style="0" customWidth="1"/>
    <col min="52" max="52" width="2.421875" style="0" customWidth="1"/>
    <col min="53" max="66" width="10.421875" style="0" customWidth="1"/>
  </cols>
  <sheetData>
    <row r="1" spans="1:24" ht="33" customHeight="1">
      <c r="A1" s="40" t="s">
        <v>99</v>
      </c>
      <c r="X1" s="36"/>
    </row>
    <row r="2" spans="1:24" ht="20.25" customHeight="1">
      <c r="A2" s="42" t="s">
        <v>92</v>
      </c>
      <c r="B2" s="43"/>
      <c r="C2" s="43"/>
      <c r="D2" s="43"/>
      <c r="E2" s="43"/>
      <c r="F2" s="43"/>
      <c r="G2" s="43"/>
      <c r="H2" s="43"/>
      <c r="I2" s="43"/>
      <c r="J2" s="43"/>
      <c r="K2" s="43"/>
      <c r="L2" s="43"/>
      <c r="M2" s="43"/>
      <c r="N2" s="43"/>
      <c r="O2" s="43"/>
      <c r="P2" s="43"/>
      <c r="Q2" s="43"/>
      <c r="R2" s="43"/>
      <c r="S2" s="43"/>
      <c r="T2" s="43"/>
      <c r="X2" s="36"/>
    </row>
    <row r="3" spans="1:24" ht="77.25" customHeight="1">
      <c r="A3" s="49" t="s">
        <v>105</v>
      </c>
      <c r="B3" s="49"/>
      <c r="C3" s="49"/>
      <c r="D3" s="49"/>
      <c r="E3" s="49"/>
      <c r="F3" s="49"/>
      <c r="G3" s="49"/>
      <c r="H3" s="49"/>
      <c r="I3" s="49"/>
      <c r="J3" s="49"/>
      <c r="K3" s="49"/>
      <c r="L3" s="49"/>
      <c r="M3" s="49"/>
      <c r="N3" s="49"/>
      <c r="O3" s="49"/>
      <c r="P3" s="49"/>
      <c r="Q3" s="49"/>
      <c r="R3" s="49"/>
      <c r="S3" s="49"/>
      <c r="T3" s="49"/>
      <c r="X3" s="36"/>
    </row>
    <row r="4" spans="1:24" ht="13.5" customHeight="1">
      <c r="A4" s="40"/>
      <c r="X4" s="36"/>
    </row>
    <row r="5" spans="3:20" ht="14.25" customHeight="1">
      <c r="C5" s="35" t="s">
        <v>60</v>
      </c>
      <c r="E5" s="58" t="s">
        <v>58</v>
      </c>
      <c r="F5" s="59"/>
      <c r="G5" s="59"/>
      <c r="H5" s="60"/>
      <c r="J5" s="58" t="s">
        <v>59</v>
      </c>
      <c r="K5" s="59"/>
      <c r="L5" s="59"/>
      <c r="M5" s="59"/>
      <c r="N5" s="59"/>
      <c r="O5" s="59"/>
      <c r="P5" s="60"/>
      <c r="R5" s="35" t="s">
        <v>61</v>
      </c>
      <c r="T5" s="35" t="s">
        <v>88</v>
      </c>
    </row>
    <row r="6" spans="1:20" ht="65.25" customHeight="1">
      <c r="A6" s="38" t="s">
        <v>43</v>
      </c>
      <c r="C6" s="1" t="s">
        <v>1</v>
      </c>
      <c r="E6" s="1" t="s">
        <v>42</v>
      </c>
      <c r="F6" s="1" t="s">
        <v>2</v>
      </c>
      <c r="G6" s="1" t="s">
        <v>3</v>
      </c>
      <c r="H6" s="1" t="s">
        <v>84</v>
      </c>
      <c r="J6" s="1" t="s">
        <v>57</v>
      </c>
      <c r="K6" s="1" t="s">
        <v>83</v>
      </c>
      <c r="L6" s="1" t="s">
        <v>65</v>
      </c>
      <c r="M6" s="1" t="s">
        <v>69</v>
      </c>
      <c r="N6" s="1" t="s">
        <v>66</v>
      </c>
      <c r="O6" s="1" t="s">
        <v>85</v>
      </c>
      <c r="P6" s="1" t="s">
        <v>89</v>
      </c>
      <c r="R6" s="1" t="s">
        <v>90</v>
      </c>
      <c r="T6" s="1" t="s">
        <v>87</v>
      </c>
    </row>
    <row r="7" ht="7.5" customHeight="1"/>
    <row r="8" spans="1:20" ht="14.25">
      <c r="A8" s="2">
        <v>1</v>
      </c>
      <c r="C8" s="3">
        <v>187.0635298245819</v>
      </c>
      <c r="E8" s="3">
        <v>159.0183543354876</v>
      </c>
      <c r="F8" s="3">
        <v>151.59988831966584</v>
      </c>
      <c r="G8" s="3">
        <v>183.01380005524945</v>
      </c>
      <c r="H8" s="3">
        <v>187.0635298245819</v>
      </c>
      <c r="J8" s="3">
        <v>183.05707618328273</v>
      </c>
      <c r="K8" s="3">
        <v>138.98608612899164</v>
      </c>
      <c r="L8" s="3">
        <v>165.701328161353</v>
      </c>
      <c r="M8" s="3">
        <v>169.97376849399876</v>
      </c>
      <c r="N8" s="3">
        <v>182.79108949193613</v>
      </c>
      <c r="O8" s="3">
        <v>129.11312008355603</v>
      </c>
      <c r="P8" s="3">
        <v>187.0635298245819</v>
      </c>
      <c r="R8" s="3">
        <v>-39.8545070231182</v>
      </c>
      <c r="T8" s="44" t="str">
        <f aca="true" t="shared" si="0" ref="T8:T26">IF(R8=0,0,IF(OR((C8-R8)/R8&gt;100%,(C8-R8)/R8&lt;-100%),"&gt; 100%",(C8-R8)/R8))</f>
        <v>&gt; 100%</v>
      </c>
    </row>
    <row r="9" spans="1:20" ht="14.25">
      <c r="A9" s="2">
        <f aca="true" t="shared" si="1" ref="A9:A27">A8+1</f>
        <v>2</v>
      </c>
      <c r="C9" s="3">
        <v>312.28376782345305</v>
      </c>
      <c r="E9" s="3">
        <v>284.2928414540624</v>
      </c>
      <c r="F9" s="3">
        <v>278.6769089386672</v>
      </c>
      <c r="G9" s="3">
        <v>308.5110123521522</v>
      </c>
      <c r="H9" s="3">
        <v>312.28376782345305</v>
      </c>
      <c r="J9" s="3">
        <v>308.28506405639723</v>
      </c>
      <c r="K9" s="3">
        <v>264.2993226187833</v>
      </c>
      <c r="L9" s="3">
        <v>291.0989913151417</v>
      </c>
      <c r="M9" s="3">
        <v>295.33594661680394</v>
      </c>
      <c r="N9" s="3">
        <v>308.0468125217908</v>
      </c>
      <c r="O9" s="3">
        <v>253.87624882296222</v>
      </c>
      <c r="P9" s="3">
        <v>312.28376782345305</v>
      </c>
      <c r="R9" s="3">
        <v>70.5419938435963</v>
      </c>
      <c r="T9" s="45" t="str">
        <f t="shared" si="0"/>
        <v>&gt; 100%</v>
      </c>
    </row>
    <row r="10" spans="1:20" ht="14.25">
      <c r="A10" s="2">
        <f t="shared" si="1"/>
        <v>3</v>
      </c>
      <c r="C10" s="3">
        <v>415.94333477910027</v>
      </c>
      <c r="E10" s="3">
        <v>388.1230734348669</v>
      </c>
      <c r="F10" s="3">
        <v>384.82063852509054</v>
      </c>
      <c r="G10" s="3">
        <v>412.4264526123652</v>
      </c>
      <c r="H10" s="3">
        <v>415.94333477910027</v>
      </c>
      <c r="J10" s="3">
        <v>411.9690117299241</v>
      </c>
      <c r="K10" s="3">
        <v>368.25145818898596</v>
      </c>
      <c r="L10" s="3">
        <v>395.1952926188385</v>
      </c>
      <c r="M10" s="3">
        <v>399.3449010508909</v>
      </c>
      <c r="N10" s="3">
        <v>411.79372634704794</v>
      </c>
      <c r="O10" s="3">
        <v>357.5028417086188</v>
      </c>
      <c r="P10" s="3">
        <v>435.9433347791</v>
      </c>
      <c r="R10" s="3">
        <v>175.850119106392</v>
      </c>
      <c r="T10" s="45" t="str">
        <f t="shared" si="0"/>
        <v>&gt; 100%</v>
      </c>
    </row>
    <row r="11" spans="1:20" ht="14.25">
      <c r="A11" s="2">
        <f t="shared" si="1"/>
        <v>4</v>
      </c>
      <c r="C11" s="3">
        <v>501.9210398330042</v>
      </c>
      <c r="E11" s="3">
        <v>474.3580379411543</v>
      </c>
      <c r="F11" s="3">
        <v>473.5602721394669</v>
      </c>
      <c r="G11" s="3">
        <v>498.6437252828418</v>
      </c>
      <c r="H11" s="3">
        <v>501.9210398330042</v>
      </c>
      <c r="J11" s="3">
        <v>497.9834681341685</v>
      </c>
      <c r="K11" s="3">
        <v>454.6701794469758</v>
      </c>
      <c r="L11" s="3">
        <v>481.83376142625764</v>
      </c>
      <c r="M11" s="3">
        <v>485.85121710760694</v>
      </c>
      <c r="N11" s="3">
        <v>497.9035841516549</v>
      </c>
      <c r="O11" s="3">
        <v>443.78114097255224</v>
      </c>
      <c r="P11" s="3">
        <v>531.921039833004</v>
      </c>
      <c r="R11" s="3">
        <v>291.321714096658</v>
      </c>
      <c r="T11" s="45">
        <f t="shared" si="0"/>
        <v>0.722909812573982</v>
      </c>
    </row>
    <row r="12" spans="1:20" ht="14.25">
      <c r="A12" s="2">
        <f t="shared" si="1"/>
        <v>5</v>
      </c>
      <c r="C12" s="3">
        <v>578.6263781585011</v>
      </c>
      <c r="E12" s="3">
        <v>551.3100805628768</v>
      </c>
      <c r="F12" s="3">
        <v>553.0438207380548</v>
      </c>
      <c r="G12" s="3">
        <v>575.574303246371</v>
      </c>
      <c r="H12" s="3">
        <v>578.6263781585011</v>
      </c>
      <c r="J12" s="3">
        <v>574.7240499305548</v>
      </c>
      <c r="K12" s="3">
        <v>531.7984394231452</v>
      </c>
      <c r="L12" s="3">
        <v>559.3879856786607</v>
      </c>
      <c r="M12" s="3">
        <v>563.2356641746288</v>
      </c>
      <c r="N12" s="3">
        <v>574.778699662533</v>
      </c>
      <c r="O12" s="3">
        <v>520.9248281979542</v>
      </c>
      <c r="P12" s="3">
        <v>608.626378158501</v>
      </c>
      <c r="R12" s="3">
        <v>384.411412237663</v>
      </c>
      <c r="T12" s="45">
        <f t="shared" si="0"/>
        <v>0.5052268474297126</v>
      </c>
    </row>
    <row r="13" spans="1:20" ht="14.25">
      <c r="A13" s="2">
        <f t="shared" si="1"/>
        <v>6</v>
      </c>
      <c r="C13" s="3">
        <v>645.6408963931757</v>
      </c>
      <c r="E13" s="3">
        <v>618.5911382331227</v>
      </c>
      <c r="F13" s="3">
        <v>622.6492458329034</v>
      </c>
      <c r="G13" s="3">
        <v>642.8046191865079</v>
      </c>
      <c r="H13" s="3">
        <v>645.6408963931757</v>
      </c>
      <c r="J13" s="3">
        <v>641.7766452274539</v>
      </c>
      <c r="K13" s="3">
        <v>599.2698824045134</v>
      </c>
      <c r="L13" s="3">
        <v>627.4326827034818</v>
      </c>
      <c r="M13" s="3">
        <v>631.0743254414206</v>
      </c>
      <c r="N13" s="3">
        <v>641.9992536552369</v>
      </c>
      <c r="O13" s="3">
        <v>588.5382683995558</v>
      </c>
      <c r="P13" s="3">
        <v>645.6408963931757</v>
      </c>
      <c r="R13" s="3">
        <v>462.674242095825</v>
      </c>
      <c r="T13" s="45">
        <f t="shared" si="0"/>
        <v>0.39545459342743416</v>
      </c>
    </row>
    <row r="14" spans="1:20" ht="14.25">
      <c r="A14" s="2">
        <f t="shared" si="1"/>
        <v>7</v>
      </c>
      <c r="C14" s="3">
        <v>699.2587873012653</v>
      </c>
      <c r="E14" s="3">
        <v>672.6142170309599</v>
      </c>
      <c r="F14" s="3">
        <v>679.2530127626483</v>
      </c>
      <c r="G14" s="3">
        <v>696.6366758756526</v>
      </c>
      <c r="H14" s="3">
        <v>699.2587873012653</v>
      </c>
      <c r="J14" s="3">
        <v>695.4524201197931</v>
      </c>
      <c r="K14" s="3">
        <v>653.5823811235989</v>
      </c>
      <c r="L14" s="3">
        <v>682.2733958561814</v>
      </c>
      <c r="M14" s="3">
        <v>685.6704741451982</v>
      </c>
      <c r="N14" s="3">
        <v>695.8617090122485</v>
      </c>
      <c r="O14" s="3">
        <v>643.1490074845938</v>
      </c>
      <c r="P14" s="3">
        <v>699.2587873012653</v>
      </c>
      <c r="R14" s="3">
        <v>516.179901924441</v>
      </c>
      <c r="T14" s="45">
        <f t="shared" si="0"/>
        <v>0.35468038312662487</v>
      </c>
    </row>
    <row r="15" spans="1:20" ht="14.25">
      <c r="A15" s="2">
        <f t="shared" si="1"/>
        <v>8</v>
      </c>
      <c r="C15" s="3">
        <v>738.5642713439352</v>
      </c>
      <c r="E15" s="3">
        <v>712.4669344742424</v>
      </c>
      <c r="F15" s="3">
        <v>721.8745126358853</v>
      </c>
      <c r="G15" s="3">
        <v>736.1547413090101</v>
      </c>
      <c r="H15" s="3">
        <v>738.5642713439352</v>
      </c>
      <c r="J15" s="3">
        <v>734.8360803625505</v>
      </c>
      <c r="K15" s="3">
        <v>693.8259795673191</v>
      </c>
      <c r="L15" s="3">
        <v>722.9684369014869</v>
      </c>
      <c r="M15" s="3">
        <v>726.0876037899766</v>
      </c>
      <c r="N15" s="3">
        <v>735.4451044554455</v>
      </c>
      <c r="O15" s="3">
        <v>683.8498292273076</v>
      </c>
      <c r="P15" s="3">
        <v>738.5642713439352</v>
      </c>
      <c r="R15" s="3">
        <v>556.0294693008802</v>
      </c>
      <c r="T15" s="45">
        <f t="shared" si="0"/>
        <v>0.32828260392846403</v>
      </c>
    </row>
    <row r="16" spans="1:20" ht="14.25">
      <c r="A16" s="2">
        <f t="shared" si="1"/>
        <v>9</v>
      </c>
      <c r="C16" s="3">
        <v>765.2412772340853</v>
      </c>
      <c r="E16" s="3">
        <v>739.8193561569958</v>
      </c>
      <c r="F16" s="3">
        <v>752.1286171366778</v>
      </c>
      <c r="G16" s="3">
        <v>763.0417166510675</v>
      </c>
      <c r="H16" s="3">
        <v>765.2412772340853</v>
      </c>
      <c r="J16" s="3">
        <v>761.6095742230725</v>
      </c>
      <c r="K16" s="3">
        <v>721.6608411019319</v>
      </c>
      <c r="L16" s="3">
        <v>751.1681936621662</v>
      </c>
      <c r="M16" s="3">
        <v>753.98281037655</v>
      </c>
      <c r="N16" s="3">
        <v>762.4266605197015</v>
      </c>
      <c r="O16" s="3">
        <v>712.2861793755405</v>
      </c>
      <c r="P16" s="3">
        <v>765.2412772340853</v>
      </c>
      <c r="R16" s="3">
        <v>591.5174633175011</v>
      </c>
      <c r="T16" s="45">
        <f t="shared" si="0"/>
        <v>0.2936917752897123</v>
      </c>
    </row>
    <row r="17" spans="1:20" ht="14.25">
      <c r="A17" s="2">
        <f t="shared" si="1"/>
        <v>10</v>
      </c>
      <c r="C17" s="3">
        <v>779.3480426737013</v>
      </c>
      <c r="E17" s="3">
        <v>754.7728751400169</v>
      </c>
      <c r="F17" s="3">
        <v>770.0033906707237</v>
      </c>
      <c r="G17" s="3">
        <v>777.3550744101176</v>
      </c>
      <c r="H17" s="3">
        <v>779.3480426737013</v>
      </c>
      <c r="J17" s="3">
        <v>775.8373044546036</v>
      </c>
      <c r="K17" s="3">
        <v>737.2191840445281</v>
      </c>
      <c r="L17" s="3">
        <v>766.8993055140741</v>
      </c>
      <c r="M17" s="3">
        <v>769.3890529459995</v>
      </c>
      <c r="N17" s="3">
        <v>776.8582952417759</v>
      </c>
      <c r="O17" s="3">
        <v>728.5561676735985</v>
      </c>
      <c r="P17" s="3">
        <v>779.3480426737013</v>
      </c>
      <c r="R17" s="3">
        <v>616.011371175397</v>
      </c>
      <c r="T17" s="45">
        <f t="shared" si="0"/>
        <v>0.2651520396233034</v>
      </c>
    </row>
    <row r="18" spans="1:20" ht="14.25">
      <c r="A18" s="2">
        <f t="shared" si="1"/>
        <v>11</v>
      </c>
      <c r="C18" s="3">
        <v>781.255413851886</v>
      </c>
      <c r="E18" s="3">
        <v>757.6927317615396</v>
      </c>
      <c r="F18" s="3">
        <v>773.2860672539763</v>
      </c>
      <c r="G18" s="3">
        <v>779.4600786778386</v>
      </c>
      <c r="H18" s="3">
        <v>781.255413851886</v>
      </c>
      <c r="J18" s="3">
        <v>777.8893164104079</v>
      </c>
      <c r="K18" s="3">
        <v>740.8622445541491</v>
      </c>
      <c r="L18" s="3">
        <v>770.4685331362875</v>
      </c>
      <c r="M18" s="3">
        <v>772.6259092794072</v>
      </c>
      <c r="N18" s="3">
        <v>779.0980377087664</v>
      </c>
      <c r="O18" s="3">
        <v>732.7502903657931</v>
      </c>
      <c r="P18" s="3">
        <v>781.255413851886</v>
      </c>
      <c r="R18" s="3">
        <v>629.5958954238256</v>
      </c>
      <c r="T18" s="45">
        <f t="shared" si="0"/>
        <v>0.24088390589962103</v>
      </c>
    </row>
    <row r="19" spans="1:20" ht="14.25">
      <c r="A19" s="2">
        <f t="shared" si="1"/>
        <v>12</v>
      </c>
      <c r="C19" s="3">
        <v>766.3015913526672</v>
      </c>
      <c r="E19" s="3">
        <v>744.0613600253233</v>
      </c>
      <c r="F19" s="3">
        <v>759.7290210758708</v>
      </c>
      <c r="G19" s="3">
        <v>764.7082575823025</v>
      </c>
      <c r="H19" s="3">
        <v>766.3015913526672</v>
      </c>
      <c r="J19" s="3">
        <v>763.1244154487609</v>
      </c>
      <c r="K19" s="3">
        <v>728.1754805057919</v>
      </c>
      <c r="L19" s="3">
        <v>757.2239988936356</v>
      </c>
      <c r="M19" s="3">
        <v>759.0395173854419</v>
      </c>
      <c r="N19" s="3">
        <v>764.4860728608609</v>
      </c>
      <c r="O19" s="3">
        <v>720.703331354331</v>
      </c>
      <c r="P19" s="3">
        <v>766.3015913526672</v>
      </c>
      <c r="R19" s="3">
        <v>635.6806381251691</v>
      </c>
      <c r="T19" s="45">
        <f t="shared" si="0"/>
        <v>0.20548203829637174</v>
      </c>
    </row>
    <row r="20" spans="1:20" ht="14.25">
      <c r="A20" s="2">
        <f t="shared" si="1"/>
        <v>13</v>
      </c>
      <c r="C20" s="3">
        <v>732.3133278506358</v>
      </c>
      <c r="E20" s="3">
        <v>711.7750240225747</v>
      </c>
      <c r="F20" s="3">
        <v>727.1167135938346</v>
      </c>
      <c r="G20" s="3">
        <v>730.9254836104922</v>
      </c>
      <c r="H20" s="3">
        <v>732.3133278506358</v>
      </c>
      <c r="J20" s="3">
        <v>729.379284446627</v>
      </c>
      <c r="K20" s="3">
        <v>697.1048070025311</v>
      </c>
      <c r="L20" s="3">
        <v>724.945460127524</v>
      </c>
      <c r="M20" s="3">
        <v>726.4190336721464</v>
      </c>
      <c r="N20" s="3">
        <v>730.8397543060134</v>
      </c>
      <c r="O20" s="3">
        <v>690.3416749969545</v>
      </c>
      <c r="P20" s="3">
        <v>732.3133278506358</v>
      </c>
      <c r="R20" s="3">
        <v>622.1906746358785</v>
      </c>
      <c r="T20" s="45">
        <f t="shared" si="0"/>
        <v>0.17699180927005023</v>
      </c>
    </row>
    <row r="21" spans="1:20" ht="15" customHeight="1">
      <c r="A21" s="2">
        <f t="shared" si="1"/>
        <v>14</v>
      </c>
      <c r="C21" s="3">
        <v>680.8929220514467</v>
      </c>
      <c r="E21" s="3">
        <v>662.3736959887558</v>
      </c>
      <c r="F21" s="3">
        <v>677.0071470534933</v>
      </c>
      <c r="G21" s="3">
        <v>679.7122104857071</v>
      </c>
      <c r="H21" s="3">
        <v>680.8929220514467</v>
      </c>
      <c r="J21" s="3">
        <v>678.2473183282052</v>
      </c>
      <c r="K21" s="3">
        <v>649.1456773725481</v>
      </c>
      <c r="L21" s="3">
        <v>675.1809565921827</v>
      </c>
      <c r="M21" s="3">
        <v>676.3233496840355</v>
      </c>
      <c r="N21" s="3">
        <v>679.7505289595939</v>
      </c>
      <c r="O21" s="3">
        <v>643.1696966340672</v>
      </c>
      <c r="P21" s="3">
        <v>680.8929220514467</v>
      </c>
      <c r="R21" s="3">
        <v>580.909958086689</v>
      </c>
      <c r="T21" s="45">
        <f t="shared" si="0"/>
        <v>0.17211439152130573</v>
      </c>
    </row>
    <row r="22" spans="1:20" ht="14.25">
      <c r="A22" s="2">
        <f t="shared" si="1"/>
        <v>15</v>
      </c>
      <c r="C22" s="3">
        <v>609.6191122688322</v>
      </c>
      <c r="E22" s="3">
        <v>593.5282195727455</v>
      </c>
      <c r="F22" s="3">
        <v>606.9322027313984</v>
      </c>
      <c r="G22" s="3">
        <v>608.6460052674855</v>
      </c>
      <c r="H22" s="3">
        <v>609.6191122688322</v>
      </c>
      <c r="J22" s="3">
        <v>607.3204133122483</v>
      </c>
      <c r="K22" s="3">
        <v>582.0347247898264</v>
      </c>
      <c r="L22" s="3">
        <v>605.4568414863314</v>
      </c>
      <c r="M22" s="3">
        <v>606.2892956428316</v>
      </c>
      <c r="N22" s="3">
        <v>608.786658112332</v>
      </c>
      <c r="O22" s="3">
        <v>576.8927339871351</v>
      </c>
      <c r="P22" s="3">
        <v>609.6191122688322</v>
      </c>
      <c r="R22" s="3">
        <v>511.322754531383</v>
      </c>
      <c r="T22" s="45">
        <f t="shared" si="0"/>
        <v>0.19223935736545855</v>
      </c>
    </row>
    <row r="23" spans="1:20" ht="14.25">
      <c r="A23" s="2">
        <f t="shared" si="1"/>
        <v>16</v>
      </c>
      <c r="C23" s="3">
        <v>515.316014214485</v>
      </c>
      <c r="E23" s="3">
        <v>502.0940059415126</v>
      </c>
      <c r="F23" s="3">
        <v>513.6617593126836</v>
      </c>
      <c r="G23" s="3">
        <v>514.5496659094485</v>
      </c>
      <c r="H23" s="3">
        <v>515.316014214485</v>
      </c>
      <c r="J23" s="3">
        <v>513.4271558897747</v>
      </c>
      <c r="K23" s="3">
        <v>492.6497143179609</v>
      </c>
      <c r="L23" s="3">
        <v>512.5368642231234</v>
      </c>
      <c r="M23" s="3">
        <v>513.0926942213957</v>
      </c>
      <c r="N23" s="3">
        <v>514.7601842162127</v>
      </c>
      <c r="O23" s="3">
        <v>488.4028317408114</v>
      </c>
      <c r="P23" s="3">
        <v>515.316014214485</v>
      </c>
      <c r="R23" s="3">
        <v>438.76257952609654</v>
      </c>
      <c r="T23" s="45">
        <f t="shared" si="0"/>
        <v>0.1744757603783648</v>
      </c>
    </row>
    <row r="24" spans="1:20" ht="14.25">
      <c r="A24" s="2">
        <f t="shared" si="1"/>
        <v>17</v>
      </c>
      <c r="C24" s="3">
        <v>400.0446761487964</v>
      </c>
      <c r="E24" s="3">
        <v>390.03293288478045</v>
      </c>
      <c r="F24" s="3">
        <v>399.20373049463217</v>
      </c>
      <c r="G24" s="3">
        <v>399.481860703775</v>
      </c>
      <c r="H24" s="3">
        <v>400.0446761487964</v>
      </c>
      <c r="J24" s="3">
        <v>398.6144271110798</v>
      </c>
      <c r="K24" s="3">
        <v>382.8816876961977</v>
      </c>
      <c r="L24" s="3">
        <v>398.4163222193609</v>
      </c>
      <c r="M24" s="3">
        <v>398.741993005248</v>
      </c>
      <c r="N24" s="3">
        <v>399.7190053629093</v>
      </c>
      <c r="O24" s="3">
        <v>379.61114297530145</v>
      </c>
      <c r="P24" s="3">
        <v>400.0446761487964</v>
      </c>
      <c r="R24" s="3">
        <v>344.61634016684667</v>
      </c>
      <c r="T24" s="45">
        <f t="shared" si="0"/>
        <v>0.16084070753903887</v>
      </c>
    </row>
    <row r="25" spans="1:20" ht="14.25">
      <c r="A25" s="2">
        <f t="shared" si="1"/>
        <v>18</v>
      </c>
      <c r="C25" s="3">
        <v>272.0388256414692</v>
      </c>
      <c r="E25" s="3">
        <v>265.35255062945606</v>
      </c>
      <c r="F25" s="3">
        <v>271.7551890993823</v>
      </c>
      <c r="G25" s="3">
        <v>271.6730590806838</v>
      </c>
      <c r="H25" s="3">
        <v>272.0388256414692</v>
      </c>
      <c r="J25" s="3">
        <v>271.0836434968959</v>
      </c>
      <c r="K25" s="3">
        <v>260.5766399065895</v>
      </c>
      <c r="L25" s="3">
        <v>271.27477843055635</v>
      </c>
      <c r="M25" s="3">
        <v>271.4275878727389</v>
      </c>
      <c r="N25" s="3">
        <v>271.88601619928664</v>
      </c>
      <c r="O25" s="3">
        <v>258.36940711920556</v>
      </c>
      <c r="P25" s="3">
        <v>272.0388256414692</v>
      </c>
      <c r="R25" s="3">
        <v>236.31286302945674</v>
      </c>
      <c r="T25" s="45">
        <f t="shared" si="0"/>
        <v>0.15118077854085823</v>
      </c>
    </row>
    <row r="26" spans="1:22" ht="14.25">
      <c r="A26" s="2">
        <f t="shared" si="1"/>
        <v>19</v>
      </c>
      <c r="B26" s="53"/>
      <c r="C26" s="3">
        <v>138.15538546726182</v>
      </c>
      <c r="D26" s="53"/>
      <c r="E26" s="3">
        <v>134.8378148359365</v>
      </c>
      <c r="F26" s="3">
        <v>138.15538546726182</v>
      </c>
      <c r="G26" s="3">
        <v>137.9777239128333</v>
      </c>
      <c r="H26" s="3">
        <v>138.15538546726182</v>
      </c>
      <c r="I26" s="53"/>
      <c r="J26" s="3">
        <v>137.68144680564393</v>
      </c>
      <c r="K26" s="3">
        <v>132.46812152784702</v>
      </c>
      <c r="L26" s="3">
        <v>137.93900572237771</v>
      </c>
      <c r="M26" s="3">
        <v>137.98228167135454</v>
      </c>
      <c r="N26" s="3">
        <v>138.112109518285</v>
      </c>
      <c r="O26" s="3">
        <v>131.3427399852927</v>
      </c>
      <c r="P26" s="3">
        <v>138.15538546726182</v>
      </c>
      <c r="Q26" s="53"/>
      <c r="R26" s="3">
        <v>121.1386845277963</v>
      </c>
      <c r="S26" s="53"/>
      <c r="T26" s="45">
        <f t="shared" si="0"/>
        <v>0.14047288862180846</v>
      </c>
      <c r="U26" s="53"/>
      <c r="V26" s="53"/>
    </row>
    <row r="27" spans="1:22" ht="14.25">
      <c r="A27" s="2">
        <f t="shared" si="1"/>
        <v>20</v>
      </c>
      <c r="B27" s="54"/>
      <c r="C27" s="3">
        <v>0</v>
      </c>
      <c r="D27" s="54"/>
      <c r="E27" s="3">
        <v>0</v>
      </c>
      <c r="F27" s="3">
        <v>0</v>
      </c>
      <c r="G27" s="3">
        <v>0</v>
      </c>
      <c r="H27" s="3">
        <v>0</v>
      </c>
      <c r="I27" s="54"/>
      <c r="J27" s="3">
        <v>0</v>
      </c>
      <c r="K27" s="3">
        <v>0</v>
      </c>
      <c r="L27" s="3">
        <v>0</v>
      </c>
      <c r="M27" s="3">
        <v>0</v>
      </c>
      <c r="N27" s="3">
        <v>0</v>
      </c>
      <c r="O27" s="3">
        <v>0</v>
      </c>
      <c r="P27" s="3">
        <v>0</v>
      </c>
      <c r="Q27" s="54"/>
      <c r="R27" s="3">
        <v>0</v>
      </c>
      <c r="S27" s="54"/>
      <c r="T27" s="46">
        <f>IF(R27=0,0,IF(OR((C27-R27)/R27&gt;100%,(C27-R27)/R27&lt;-100%),"&gt; 100%",(C27-R27)/R27))</f>
        <v>0</v>
      </c>
      <c r="U27" s="54"/>
      <c r="V27" s="54"/>
    </row>
    <row r="28" spans="2:22" ht="14.25">
      <c r="B28" s="54"/>
      <c r="D28" s="54"/>
      <c r="I28" s="54"/>
      <c r="Q28" s="54"/>
      <c r="S28" s="54"/>
      <c r="U28" s="54"/>
      <c r="V28" s="54"/>
    </row>
    <row r="30" ht="5.25" customHeight="1"/>
    <row r="31" ht="14.25">
      <c r="P31" s="36"/>
    </row>
    <row r="33" ht="21" customHeight="1"/>
    <row r="38" ht="15" customHeight="1"/>
    <row r="50" spans="1:18" ht="15" customHeight="1">
      <c r="A50" s="61" t="s">
        <v>4</v>
      </c>
      <c r="C50" s="55" t="s">
        <v>86</v>
      </c>
      <c r="E50" s="55" t="s">
        <v>71</v>
      </c>
      <c r="F50" s="55" t="s">
        <v>72</v>
      </c>
      <c r="G50" s="55" t="s">
        <v>73</v>
      </c>
      <c r="H50" s="55" t="s">
        <v>74</v>
      </c>
      <c r="J50" s="55" t="s">
        <v>75</v>
      </c>
      <c r="K50" s="55" t="s">
        <v>82</v>
      </c>
      <c r="L50" s="55" t="s">
        <v>76</v>
      </c>
      <c r="M50" s="55" t="s">
        <v>77</v>
      </c>
      <c r="N50" s="55" t="s">
        <v>78</v>
      </c>
      <c r="O50" s="55" t="s">
        <v>79</v>
      </c>
      <c r="P50" s="55" t="s">
        <v>80</v>
      </c>
      <c r="R50" s="55" t="s">
        <v>10</v>
      </c>
    </row>
    <row r="51" spans="1:18" ht="14.25">
      <c r="A51" s="62"/>
      <c r="C51" s="56"/>
      <c r="E51" s="56"/>
      <c r="F51" s="56"/>
      <c r="G51" s="56"/>
      <c r="H51" s="56"/>
      <c r="J51" s="56"/>
      <c r="K51" s="56"/>
      <c r="L51" s="56"/>
      <c r="M51" s="56"/>
      <c r="N51" s="56"/>
      <c r="O51" s="56"/>
      <c r="P51" s="56"/>
      <c r="R51" s="56"/>
    </row>
    <row r="52" spans="1:18" ht="14.25">
      <c r="A52" s="63"/>
      <c r="C52" s="57"/>
      <c r="E52" s="57"/>
      <c r="F52" s="57"/>
      <c r="G52" s="57"/>
      <c r="H52" s="57"/>
      <c r="J52" s="57"/>
      <c r="K52" s="57"/>
      <c r="L52" s="57"/>
      <c r="M52" s="57"/>
      <c r="N52" s="57"/>
      <c r="O52" s="57"/>
      <c r="P52" s="57"/>
      <c r="R52" s="57"/>
    </row>
    <row r="53" spans="1:39" ht="15" customHeight="1">
      <c r="A53" s="7">
        <f>A61</f>
        <v>1</v>
      </c>
      <c r="C53" s="6">
        <f>C61-R61</f>
        <v>226.9180368477001</v>
      </c>
      <c r="E53" s="6">
        <f aca="true" t="shared" si="2" ref="E53:H56">$C61-E61</f>
        <v>28.045175489094305</v>
      </c>
      <c r="F53" s="6">
        <f t="shared" si="2"/>
        <v>35.46364150491607</v>
      </c>
      <c r="G53" s="6">
        <f t="shared" si="2"/>
        <v>4.049729769332458</v>
      </c>
      <c r="H53" s="6">
        <f t="shared" si="2"/>
        <v>0</v>
      </c>
      <c r="J53" s="6">
        <f aca="true" t="shared" si="3" ref="J53:P53">$C61-J61</f>
        <v>4.006453641299174</v>
      </c>
      <c r="K53" s="6">
        <f t="shared" si="3"/>
        <v>48.07744369559026</v>
      </c>
      <c r="L53" s="6">
        <f t="shared" si="3"/>
        <v>21.362201663228916</v>
      </c>
      <c r="M53" s="6">
        <f t="shared" si="3"/>
        <v>17.089761330583144</v>
      </c>
      <c r="N53" s="6">
        <f t="shared" si="3"/>
        <v>4.272440332645772</v>
      </c>
      <c r="O53" s="6">
        <f t="shared" si="3"/>
        <v>57.95040974102588</v>
      </c>
      <c r="P53" s="6">
        <f t="shared" si="3"/>
        <v>0</v>
      </c>
      <c r="R53" s="6">
        <f>SUM(E53:P53)</f>
        <v>220.31725716771598</v>
      </c>
      <c r="AL53" s="37"/>
      <c r="AM53" s="37"/>
    </row>
    <row r="54" spans="1:39" ht="14.25">
      <c r="A54" s="7">
        <f>A62</f>
        <v>5</v>
      </c>
      <c r="C54" s="6">
        <f>C62-R62</f>
        <v>194.2149659208381</v>
      </c>
      <c r="E54" s="6">
        <f t="shared" si="2"/>
        <v>27.31629759562429</v>
      </c>
      <c r="F54" s="6">
        <f t="shared" si="2"/>
        <v>25.58255742044628</v>
      </c>
      <c r="G54" s="6">
        <f t="shared" si="2"/>
        <v>3.052074912130138</v>
      </c>
      <c r="H54" s="6">
        <f t="shared" si="2"/>
        <v>0</v>
      </c>
      <c r="J54" s="6">
        <f aca="true" t="shared" si="4" ref="J54:O56">$C62-J62</f>
        <v>3.9023282279463274</v>
      </c>
      <c r="K54" s="6">
        <f t="shared" si="4"/>
        <v>46.82793873535593</v>
      </c>
      <c r="L54" s="6">
        <f t="shared" si="4"/>
        <v>19.2383924798404</v>
      </c>
      <c r="M54" s="6">
        <f t="shared" si="4"/>
        <v>15.390713983872274</v>
      </c>
      <c r="N54" s="6">
        <f t="shared" si="4"/>
        <v>3.8476784959681254</v>
      </c>
      <c r="O54" s="6">
        <f t="shared" si="4"/>
        <v>57.70154996054691</v>
      </c>
      <c r="P54" s="6">
        <v>0</v>
      </c>
      <c r="R54" s="6">
        <f>SUM(E54:P54)</f>
        <v>202.85953181173068</v>
      </c>
      <c r="AL54" s="37"/>
      <c r="AM54" s="37"/>
    </row>
    <row r="55" spans="1:39" ht="14.25">
      <c r="A55" s="7">
        <f>A63</f>
        <v>10</v>
      </c>
      <c r="C55" s="6">
        <f>C63-R63</f>
        <v>163.33667149830433</v>
      </c>
      <c r="E55" s="6">
        <f t="shared" si="2"/>
        <v>24.575167533684407</v>
      </c>
      <c r="F55" s="6">
        <f t="shared" si="2"/>
        <v>9.344652002977682</v>
      </c>
      <c r="G55" s="6">
        <f t="shared" si="2"/>
        <v>1.992968263583748</v>
      </c>
      <c r="H55" s="6">
        <f t="shared" si="2"/>
        <v>0</v>
      </c>
      <c r="J55" s="6">
        <f t="shared" si="4"/>
        <v>3.5107382190977887</v>
      </c>
      <c r="K55" s="6">
        <f t="shared" si="4"/>
        <v>42.12885862917324</v>
      </c>
      <c r="L55" s="6">
        <f t="shared" si="4"/>
        <v>12.448737159627285</v>
      </c>
      <c r="M55" s="6">
        <f t="shared" si="4"/>
        <v>9.958989727701805</v>
      </c>
      <c r="N55" s="6">
        <f t="shared" si="4"/>
        <v>2.4897474319254798</v>
      </c>
      <c r="O55" s="6">
        <f t="shared" si="4"/>
        <v>50.79187500010289</v>
      </c>
      <c r="P55" s="6">
        <f>$C63-P63</f>
        <v>0</v>
      </c>
      <c r="R55" s="6">
        <f>SUM(E55:P55)</f>
        <v>157.24173396787432</v>
      </c>
      <c r="AL55" s="37"/>
      <c r="AM55" s="37"/>
    </row>
    <row r="56" spans="1:39" ht="14.25">
      <c r="A56" s="7">
        <f>A64</f>
        <v>15</v>
      </c>
      <c r="C56" s="6">
        <f>C64-R64</f>
        <v>98.29635773744917</v>
      </c>
      <c r="E56" s="6">
        <f t="shared" si="2"/>
        <v>16.090892696086712</v>
      </c>
      <c r="F56" s="6">
        <f t="shared" si="2"/>
        <v>2.686909537433735</v>
      </c>
      <c r="G56" s="6">
        <f t="shared" si="2"/>
        <v>0.9731070013466478</v>
      </c>
      <c r="H56" s="6">
        <f t="shared" si="2"/>
        <v>0</v>
      </c>
      <c r="J56" s="6">
        <f t="shared" si="4"/>
        <v>2.2986989565838485</v>
      </c>
      <c r="K56" s="6">
        <f t="shared" si="4"/>
        <v>27.584387479005727</v>
      </c>
      <c r="L56" s="6">
        <f t="shared" si="4"/>
        <v>4.162270782500741</v>
      </c>
      <c r="M56" s="6">
        <f t="shared" si="4"/>
        <v>3.329816626000593</v>
      </c>
      <c r="N56" s="6">
        <f t="shared" si="4"/>
        <v>0.8324541565001482</v>
      </c>
      <c r="O56" s="6">
        <f t="shared" si="4"/>
        <v>32.726378281697066</v>
      </c>
      <c r="P56" s="6">
        <f>$C64-P64</f>
        <v>0</v>
      </c>
      <c r="R56" s="6">
        <f>SUM(E56:P56)</f>
        <v>90.68491551715522</v>
      </c>
      <c r="AL56" s="37"/>
      <c r="AM56" s="37"/>
    </row>
    <row r="58" spans="1:18" ht="14.25">
      <c r="A58" s="67" t="s">
        <v>4</v>
      </c>
      <c r="C58" s="61" t="s">
        <v>5</v>
      </c>
      <c r="E58" s="55" t="s">
        <v>6</v>
      </c>
      <c r="F58" s="55" t="s">
        <v>7</v>
      </c>
      <c r="G58" s="55" t="s">
        <v>8</v>
      </c>
      <c r="H58" s="55" t="s">
        <v>62</v>
      </c>
      <c r="J58" s="55" t="s">
        <v>63</v>
      </c>
      <c r="K58" s="55" t="s">
        <v>81</v>
      </c>
      <c r="L58" s="55" t="s">
        <v>64</v>
      </c>
      <c r="M58" s="55" t="s">
        <v>69</v>
      </c>
      <c r="N58" s="55" t="s">
        <v>70</v>
      </c>
      <c r="O58" s="55" t="s">
        <v>67</v>
      </c>
      <c r="P58" s="55" t="s">
        <v>68</v>
      </c>
      <c r="R58" s="64" t="s">
        <v>9</v>
      </c>
    </row>
    <row r="59" spans="1:18" ht="14.25">
      <c r="A59" s="68"/>
      <c r="C59" s="62"/>
      <c r="E59" s="56"/>
      <c r="F59" s="56"/>
      <c r="G59" s="56"/>
      <c r="H59" s="56"/>
      <c r="J59" s="56"/>
      <c r="K59" s="56"/>
      <c r="L59" s="56"/>
      <c r="M59" s="56"/>
      <c r="N59" s="56"/>
      <c r="O59" s="56"/>
      <c r="P59" s="56"/>
      <c r="R59" s="65"/>
    </row>
    <row r="60" spans="1:18" ht="14.25">
      <c r="A60" s="69"/>
      <c r="C60" s="63"/>
      <c r="E60" s="57"/>
      <c r="F60" s="57"/>
      <c r="G60" s="57"/>
      <c r="H60" s="57"/>
      <c r="J60" s="57"/>
      <c r="K60" s="57"/>
      <c r="L60" s="57"/>
      <c r="M60" s="57"/>
      <c r="N60" s="57"/>
      <c r="O60" s="57"/>
      <c r="P60" s="57"/>
      <c r="R60" s="66"/>
    </row>
    <row r="61" spans="1:18" ht="14.25">
      <c r="A61" s="4">
        <v>1</v>
      </c>
      <c r="C61" s="5">
        <v>187.0635298245819</v>
      </c>
      <c r="E61" s="6">
        <v>159.0183543354876</v>
      </c>
      <c r="F61" s="6">
        <v>151.59988831966584</v>
      </c>
      <c r="G61" s="6">
        <v>183.01380005524945</v>
      </c>
      <c r="H61" s="6">
        <v>187.0635298245819</v>
      </c>
      <c r="J61" s="6">
        <v>183.05707618328273</v>
      </c>
      <c r="K61" s="6">
        <v>138.98608612899164</v>
      </c>
      <c r="L61" s="6">
        <v>165.701328161353</v>
      </c>
      <c r="M61" s="6">
        <v>169.97376849399876</v>
      </c>
      <c r="N61" s="6">
        <v>182.79108949193613</v>
      </c>
      <c r="O61" s="6">
        <v>129.11312008355603</v>
      </c>
      <c r="P61" s="6">
        <v>187.0635298245819</v>
      </c>
      <c r="R61" s="6">
        <v>-39.8545070231182</v>
      </c>
    </row>
    <row r="62" spans="1:18" ht="14.25">
      <c r="A62" s="4">
        <v>5</v>
      </c>
      <c r="C62" s="5">
        <v>578.6263781585011</v>
      </c>
      <c r="E62" s="6">
        <v>551.3100805628768</v>
      </c>
      <c r="F62" s="6">
        <v>553.0438207380548</v>
      </c>
      <c r="G62" s="6">
        <v>575.574303246371</v>
      </c>
      <c r="H62" s="6">
        <v>578.6263781585011</v>
      </c>
      <c r="J62" s="6">
        <v>574.7240499305548</v>
      </c>
      <c r="K62" s="6">
        <v>531.7984394231452</v>
      </c>
      <c r="L62" s="6">
        <v>559.3879856786607</v>
      </c>
      <c r="M62" s="6">
        <v>563.2356641746288</v>
      </c>
      <c r="N62" s="6">
        <v>574.778699662533</v>
      </c>
      <c r="O62" s="6">
        <v>520.9248281979542</v>
      </c>
      <c r="P62" s="6">
        <v>608.626378158501</v>
      </c>
      <c r="R62" s="6">
        <v>384.411412237663</v>
      </c>
    </row>
    <row r="63" spans="1:18" ht="14.25">
      <c r="A63" s="4">
        <v>10</v>
      </c>
      <c r="C63" s="5">
        <v>779.3480426737013</v>
      </c>
      <c r="E63" s="6">
        <v>754.7728751400169</v>
      </c>
      <c r="F63" s="6">
        <v>770.0033906707237</v>
      </c>
      <c r="G63" s="6">
        <v>777.3550744101176</v>
      </c>
      <c r="H63" s="6">
        <v>779.3480426737013</v>
      </c>
      <c r="J63" s="6">
        <v>775.8373044546036</v>
      </c>
      <c r="K63" s="6">
        <v>737.2191840445281</v>
      </c>
      <c r="L63" s="6">
        <v>766.8993055140741</v>
      </c>
      <c r="M63" s="6">
        <v>769.3890529459995</v>
      </c>
      <c r="N63" s="6">
        <v>776.8582952417759</v>
      </c>
      <c r="O63" s="6">
        <v>728.5561676735985</v>
      </c>
      <c r="P63" s="6">
        <v>779.3480426737013</v>
      </c>
      <c r="R63" s="6">
        <v>616.011371175397</v>
      </c>
    </row>
    <row r="64" spans="1:18" ht="14.25">
      <c r="A64" s="4">
        <v>15</v>
      </c>
      <c r="C64" s="5">
        <v>609.6191122688322</v>
      </c>
      <c r="E64" s="6">
        <v>593.5282195727455</v>
      </c>
      <c r="F64" s="6">
        <v>606.9322027313984</v>
      </c>
      <c r="G64" s="6">
        <v>608.6460052674855</v>
      </c>
      <c r="H64" s="6">
        <v>609.6191122688322</v>
      </c>
      <c r="J64" s="6">
        <v>607.3204133122483</v>
      </c>
      <c r="K64" s="6">
        <v>582.0347247898264</v>
      </c>
      <c r="L64" s="6">
        <v>605.4568414863314</v>
      </c>
      <c r="M64" s="6">
        <v>606.2892956428316</v>
      </c>
      <c r="N64" s="6">
        <v>608.786658112332</v>
      </c>
      <c r="O64" s="6">
        <v>576.8927339871351</v>
      </c>
      <c r="P64" s="6">
        <v>609.6191122688322</v>
      </c>
      <c r="R64" s="6">
        <v>511.322754531383</v>
      </c>
    </row>
    <row r="67" spans="1:18" ht="14.25">
      <c r="A67" s="55" t="s">
        <v>4</v>
      </c>
      <c r="C67" s="55" t="s">
        <v>86</v>
      </c>
      <c r="E67" s="55" t="s">
        <v>71</v>
      </c>
      <c r="F67" s="55" t="s">
        <v>72</v>
      </c>
      <c r="G67" s="55" t="s">
        <v>73</v>
      </c>
      <c r="H67" s="55" t="s">
        <v>74</v>
      </c>
      <c r="J67" s="55" t="s">
        <v>75</v>
      </c>
      <c r="K67" s="55" t="s">
        <v>82</v>
      </c>
      <c r="L67" s="55" t="s">
        <v>76</v>
      </c>
      <c r="M67" s="55" t="s">
        <v>77</v>
      </c>
      <c r="N67" s="55" t="s">
        <v>78</v>
      </c>
      <c r="O67" s="55" t="s">
        <v>79</v>
      </c>
      <c r="P67" s="55" t="s">
        <v>80</v>
      </c>
      <c r="R67" s="64" t="s">
        <v>10</v>
      </c>
    </row>
    <row r="68" spans="1:18" ht="14.25">
      <c r="A68" s="56"/>
      <c r="C68" s="56"/>
      <c r="E68" s="56"/>
      <c r="F68" s="56"/>
      <c r="G68" s="56"/>
      <c r="H68" s="56"/>
      <c r="J68" s="56"/>
      <c r="K68" s="56"/>
      <c r="L68" s="56"/>
      <c r="M68" s="56"/>
      <c r="N68" s="56"/>
      <c r="O68" s="56"/>
      <c r="P68" s="56"/>
      <c r="R68" s="65"/>
    </row>
    <row r="69" spans="1:18" ht="14.25">
      <c r="A69" s="57"/>
      <c r="C69" s="57"/>
      <c r="E69" s="57"/>
      <c r="F69" s="57"/>
      <c r="G69" s="57"/>
      <c r="H69" s="57"/>
      <c r="J69" s="57"/>
      <c r="K69" s="57"/>
      <c r="L69" s="57"/>
      <c r="M69" s="57"/>
      <c r="N69" s="57"/>
      <c r="O69" s="57"/>
      <c r="P69" s="57"/>
      <c r="R69" s="66"/>
    </row>
    <row r="70" spans="1:18" ht="14.25">
      <c r="A70" s="7">
        <f>A53</f>
        <v>1</v>
      </c>
      <c r="C70" s="8">
        <f>C53/$C61</f>
        <v>1.213053325041453</v>
      </c>
      <c r="E70" s="8">
        <f aca="true" t="shared" si="5" ref="E70:H73">E53/$C61</f>
        <v>0.14992326679280327</v>
      </c>
      <c r="F70" s="8">
        <f t="shared" si="5"/>
        <v>0.18958073515544135</v>
      </c>
      <c r="G70" s="8">
        <f t="shared" si="5"/>
        <v>0.021648954091319013</v>
      </c>
      <c r="H70" s="8">
        <f t="shared" si="5"/>
        <v>0</v>
      </c>
      <c r="J70" s="8">
        <f aca="true" t="shared" si="6" ref="J70:P73">J53/$C61</f>
        <v>0.021417609541828975</v>
      </c>
      <c r="K70" s="8">
        <f t="shared" si="6"/>
        <v>0.2570113145019486</v>
      </c>
      <c r="L70" s="8">
        <f t="shared" si="6"/>
        <v>0.11419757599603321</v>
      </c>
      <c r="M70" s="8">
        <f t="shared" si="6"/>
        <v>0.09135806079682662</v>
      </c>
      <c r="N70" s="8">
        <f t="shared" si="6"/>
        <v>0.02283951519920658</v>
      </c>
      <c r="O70" s="8">
        <f t="shared" si="6"/>
        <v>0.3097899937810895</v>
      </c>
      <c r="P70" s="8">
        <f t="shared" si="6"/>
        <v>0</v>
      </c>
      <c r="R70" s="8">
        <f>R53/$C61</f>
        <v>1.1777670258564972</v>
      </c>
    </row>
    <row r="71" spans="1:18" ht="14.25">
      <c r="A71" s="7">
        <f>A54</f>
        <v>5</v>
      </c>
      <c r="C71" s="8">
        <f>C54/$C62</f>
        <v>0.3356483099490453</v>
      </c>
      <c r="E71" s="8">
        <f t="shared" si="5"/>
        <v>0.047208870225652996</v>
      </c>
      <c r="F71" s="8">
        <f t="shared" si="5"/>
        <v>0.04421256684125544</v>
      </c>
      <c r="G71" s="8">
        <f t="shared" si="5"/>
        <v>0.005274690244581441</v>
      </c>
      <c r="H71" s="8">
        <f t="shared" si="5"/>
        <v>0</v>
      </c>
      <c r="J71" s="8">
        <f t="shared" si="6"/>
        <v>0.006744124317950428</v>
      </c>
      <c r="K71" s="8">
        <f t="shared" si="6"/>
        <v>0.08092949181540512</v>
      </c>
      <c r="L71" s="8">
        <f t="shared" si="6"/>
        <v>0.03324838480586949</v>
      </c>
      <c r="M71" s="8">
        <f t="shared" si="6"/>
        <v>0.02659870784469551</v>
      </c>
      <c r="N71" s="8">
        <f t="shared" si="6"/>
        <v>0.006649676961173976</v>
      </c>
      <c r="O71" s="8">
        <f t="shared" si="6"/>
        <v>0.09972160298703307</v>
      </c>
      <c r="P71" s="8">
        <f t="shared" si="6"/>
        <v>0</v>
      </c>
      <c r="R71" s="8">
        <f>R54/$C62</f>
        <v>0.3505881160436175</v>
      </c>
    </row>
    <row r="72" spans="1:18" ht="14.25">
      <c r="A72" s="7">
        <f>A55</f>
        <v>10</v>
      </c>
      <c r="C72" s="8">
        <f>C55/$C63</f>
        <v>0.20958116599349744</v>
      </c>
      <c r="E72" s="8">
        <f t="shared" si="5"/>
        <v>0.031532981656532594</v>
      </c>
      <c r="F72" s="8">
        <f t="shared" si="5"/>
        <v>0.011990345123494608</v>
      </c>
      <c r="G72" s="8">
        <f t="shared" si="5"/>
        <v>0.0025572249552927497</v>
      </c>
      <c r="H72" s="8">
        <f t="shared" si="5"/>
        <v>0</v>
      </c>
      <c r="J72" s="8">
        <f t="shared" si="6"/>
        <v>0.004504711665218963</v>
      </c>
      <c r="K72" s="8">
        <f t="shared" si="6"/>
        <v>0.054056539982627265</v>
      </c>
      <c r="L72" s="8">
        <f t="shared" si="6"/>
        <v>0.015973270577442564</v>
      </c>
      <c r="M72" s="8">
        <f t="shared" si="6"/>
        <v>0.012778616461954021</v>
      </c>
      <c r="N72" s="8">
        <f t="shared" si="6"/>
        <v>0.003194654115488542</v>
      </c>
      <c r="O72" s="8">
        <f t="shared" si="6"/>
        <v>0.06517226222298798</v>
      </c>
      <c r="P72" s="8">
        <f t="shared" si="6"/>
        <v>0</v>
      </c>
      <c r="R72" s="8">
        <f>R55/$C63</f>
        <v>0.2017606067610393</v>
      </c>
    </row>
    <row r="73" spans="1:18" ht="14.25">
      <c r="A73" s="7">
        <f>A56</f>
        <v>15</v>
      </c>
      <c r="C73" s="8">
        <f>C56/$C64</f>
        <v>0.1612422507090002</v>
      </c>
      <c r="E73" s="8">
        <f t="shared" si="5"/>
        <v>0.02639499381212131</v>
      </c>
      <c r="F73" s="8">
        <f t="shared" si="5"/>
        <v>0.0044075218170798606</v>
      </c>
      <c r="G73" s="8">
        <f t="shared" si="5"/>
        <v>0.0015962540900743994</v>
      </c>
      <c r="H73" s="8">
        <f t="shared" si="5"/>
        <v>0</v>
      </c>
      <c r="J73" s="8">
        <f t="shared" si="6"/>
        <v>0.0037707134017316694</v>
      </c>
      <c r="K73" s="8">
        <f t="shared" si="6"/>
        <v>0.045248560820779285</v>
      </c>
      <c r="L73" s="8">
        <f t="shared" si="6"/>
        <v>0.006827657956801798</v>
      </c>
      <c r="M73" s="8">
        <f t="shared" si="6"/>
        <v>0.005462126365441439</v>
      </c>
      <c r="N73" s="8">
        <f t="shared" si="6"/>
        <v>0.0013655315913603597</v>
      </c>
      <c r="O73" s="8">
        <f t="shared" si="6"/>
        <v>0.053683320655578896</v>
      </c>
      <c r="P73" s="8">
        <f t="shared" si="6"/>
        <v>0</v>
      </c>
      <c r="R73" s="8">
        <f>R56/$C64</f>
        <v>0.14875668051096902</v>
      </c>
    </row>
  </sheetData>
  <sheetProtection/>
  <mergeCells count="52">
    <mergeCell ref="A58:A60"/>
    <mergeCell ref="R50:R52"/>
    <mergeCell ref="A67:A69"/>
    <mergeCell ref="R58:R60"/>
    <mergeCell ref="M58:M60"/>
    <mergeCell ref="C58:C60"/>
    <mergeCell ref="E58:E60"/>
    <mergeCell ref="F58:F60"/>
    <mergeCell ref="O50:O52"/>
    <mergeCell ref="C50:C52"/>
    <mergeCell ref="C67:C69"/>
    <mergeCell ref="J67:J69"/>
    <mergeCell ref="J50:J52"/>
    <mergeCell ref="S26:S28"/>
    <mergeCell ref="R67:R69"/>
    <mergeCell ref="M67:M69"/>
    <mergeCell ref="N67:N69"/>
    <mergeCell ref="P58:P60"/>
    <mergeCell ref="N58:N60"/>
    <mergeCell ref="O67:O69"/>
    <mergeCell ref="P67:P69"/>
    <mergeCell ref="G58:G60"/>
    <mergeCell ref="E67:E69"/>
    <mergeCell ref="F67:F69"/>
    <mergeCell ref="G67:G69"/>
    <mergeCell ref="H67:H69"/>
    <mergeCell ref="L67:L69"/>
    <mergeCell ref="G50:G52"/>
    <mergeCell ref="K67:K69"/>
    <mergeCell ref="K50:K52"/>
    <mergeCell ref="F50:F52"/>
    <mergeCell ref="H58:H60"/>
    <mergeCell ref="L58:L60"/>
    <mergeCell ref="K58:K60"/>
    <mergeCell ref="V26:V28"/>
    <mergeCell ref="J58:J60"/>
    <mergeCell ref="H50:H52"/>
    <mergeCell ref="P50:P52"/>
    <mergeCell ref="U26:U28"/>
    <mergeCell ref="N50:N52"/>
    <mergeCell ref="L50:L52"/>
    <mergeCell ref="O58:O60"/>
    <mergeCell ref="A3:T3"/>
    <mergeCell ref="D26:D28"/>
    <mergeCell ref="B26:B28"/>
    <mergeCell ref="I26:I28"/>
    <mergeCell ref="Q26:Q28"/>
    <mergeCell ref="M50:M52"/>
    <mergeCell ref="E5:H5"/>
    <mergeCell ref="J5:P5"/>
    <mergeCell ref="A50:A52"/>
    <mergeCell ref="E50:E52"/>
  </mergeCells>
  <printOptions/>
  <pageMargins left="0.25" right="0.25" top="0.75" bottom="0.75" header="0.3" footer="0.3"/>
  <pageSetup fitToWidth="0" horizontalDpi="600" verticalDpi="600" orientation="portrait" scale="54" r:id="rId2"/>
  <colBreaks count="1" manualBreakCount="1">
    <brk id="21"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c:creator>
  <cp:keywords/>
  <dc:description/>
  <cp:lastModifiedBy/>
  <cp:lastPrinted>2020-10-11T20:44:56Z</cp:lastPrinted>
  <dcterms:created xsi:type="dcterms:W3CDTF">2019-08-12T15:48:15Z</dcterms:created>
  <dcterms:modified xsi:type="dcterms:W3CDTF">2020-10-11T22:44:46Z</dcterms:modified>
  <cp:category/>
  <cp:version/>
  <cp:contentType/>
  <cp:contentStatus/>
</cp:coreProperties>
</file>